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mmunications\For internet posting\"/>
    </mc:Choice>
  </mc:AlternateContent>
  <bookViews>
    <workbookView xWindow="0" yWindow="0" windowWidth="19200" windowHeight="6930" activeTab="3"/>
  </bookViews>
  <sheets>
    <sheet name="ICT FAR" sheetId="12" r:id="rId1"/>
    <sheet name="ICT Under €1k - adjustment" sheetId="13" r:id="rId2"/>
    <sheet name="ICT Summary" sheetId="14" r:id="rId3"/>
    <sheet name="F&amp;F FAR" sheetId="7" r:id="rId4"/>
    <sheet name="F&amp;F Adjustment summary" sheetId="11" r:id="rId5"/>
    <sheet name="F&amp;F Assets &lt;€1k adj" sheetId="6" r:id="rId6"/>
    <sheet name="F&amp;F Assets Ungrouped adj" sheetId="8" r:id="rId7"/>
  </sheets>
  <definedNames>
    <definedName name="_xlnm._FilterDatabase" localSheetId="0" hidden="1">'ICT FAR'!$A$1:$M$11</definedName>
    <definedName name="_xlnm._FilterDatabase" localSheetId="1" hidden="1">'ICT Under €1k - adjustment'!$A$1:$J$382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4" l="1"/>
  <c r="D382" i="13"/>
  <c r="B2" i="14" s="1"/>
  <c r="J381" i="13"/>
  <c r="G381" i="13"/>
  <c r="G380" i="13"/>
  <c r="J380" i="13" s="1"/>
  <c r="J379" i="13"/>
  <c r="G379" i="13"/>
  <c r="G378" i="13"/>
  <c r="J378" i="13" s="1"/>
  <c r="J377" i="13"/>
  <c r="G377" i="13"/>
  <c r="G376" i="13"/>
  <c r="J376" i="13" s="1"/>
  <c r="J375" i="13"/>
  <c r="G375" i="13"/>
  <c r="G374" i="13"/>
  <c r="J374" i="13" s="1"/>
  <c r="J373" i="13"/>
  <c r="G373" i="13"/>
  <c r="G372" i="13"/>
  <c r="J372" i="13" s="1"/>
  <c r="J371" i="13"/>
  <c r="G371" i="13"/>
  <c r="G370" i="13"/>
  <c r="J370" i="13" s="1"/>
  <c r="J369" i="13"/>
  <c r="G369" i="13"/>
  <c r="G368" i="13"/>
  <c r="J368" i="13" s="1"/>
  <c r="J367" i="13"/>
  <c r="G367" i="13"/>
  <c r="G366" i="13"/>
  <c r="J366" i="13" s="1"/>
  <c r="J365" i="13"/>
  <c r="G365" i="13"/>
  <c r="G364" i="13"/>
  <c r="J364" i="13" s="1"/>
  <c r="J363" i="13"/>
  <c r="G363" i="13"/>
  <c r="G362" i="13"/>
  <c r="J362" i="13" s="1"/>
  <c r="J361" i="13"/>
  <c r="G361" i="13"/>
  <c r="G360" i="13"/>
  <c r="J360" i="13" s="1"/>
  <c r="J359" i="13"/>
  <c r="G359" i="13"/>
  <c r="G358" i="13"/>
  <c r="J358" i="13" s="1"/>
  <c r="J357" i="13"/>
  <c r="G357" i="13"/>
  <c r="G356" i="13"/>
  <c r="J356" i="13" s="1"/>
  <c r="J355" i="13"/>
  <c r="G355" i="13"/>
  <c r="G354" i="13"/>
  <c r="J354" i="13" s="1"/>
  <c r="J353" i="13"/>
  <c r="G353" i="13"/>
  <c r="G352" i="13"/>
  <c r="J352" i="13" s="1"/>
  <c r="J351" i="13"/>
  <c r="G351" i="13"/>
  <c r="G350" i="13"/>
  <c r="J350" i="13" s="1"/>
  <c r="J349" i="13"/>
  <c r="G349" i="13"/>
  <c r="G348" i="13"/>
  <c r="J348" i="13" s="1"/>
  <c r="J347" i="13"/>
  <c r="G347" i="13"/>
  <c r="G346" i="13"/>
  <c r="J346" i="13" s="1"/>
  <c r="J345" i="13"/>
  <c r="G345" i="13"/>
  <c r="G344" i="13"/>
  <c r="J344" i="13" s="1"/>
  <c r="J343" i="13"/>
  <c r="G343" i="13"/>
  <c r="G342" i="13"/>
  <c r="J342" i="13" s="1"/>
  <c r="J341" i="13"/>
  <c r="G341" i="13"/>
  <c r="G340" i="13"/>
  <c r="J340" i="13" s="1"/>
  <c r="J339" i="13"/>
  <c r="G339" i="13"/>
  <c r="G338" i="13"/>
  <c r="J338" i="13" s="1"/>
  <c r="J337" i="13"/>
  <c r="G337" i="13"/>
  <c r="G336" i="13"/>
  <c r="J336" i="13" s="1"/>
  <c r="J335" i="13"/>
  <c r="G335" i="13"/>
  <c r="G334" i="13"/>
  <c r="J334" i="13" s="1"/>
  <c r="J333" i="13"/>
  <c r="G333" i="13"/>
  <c r="G332" i="13"/>
  <c r="J332" i="13" s="1"/>
  <c r="J331" i="13"/>
  <c r="G331" i="13"/>
  <c r="G330" i="13"/>
  <c r="J330" i="13" s="1"/>
  <c r="J329" i="13"/>
  <c r="G329" i="13"/>
  <c r="G328" i="13"/>
  <c r="J328" i="13" s="1"/>
  <c r="J327" i="13"/>
  <c r="G327" i="13"/>
  <c r="G326" i="13"/>
  <c r="J326" i="13" s="1"/>
  <c r="J325" i="13"/>
  <c r="G325" i="13"/>
  <c r="G324" i="13"/>
  <c r="J324" i="13" s="1"/>
  <c r="J323" i="13"/>
  <c r="G323" i="13"/>
  <c r="G322" i="13"/>
  <c r="J322" i="13" s="1"/>
  <c r="J321" i="13"/>
  <c r="G321" i="13"/>
  <c r="G320" i="13"/>
  <c r="J320" i="13" s="1"/>
  <c r="J319" i="13"/>
  <c r="G319" i="13"/>
  <c r="G318" i="13"/>
  <c r="J318" i="13" s="1"/>
  <c r="J317" i="13"/>
  <c r="G317" i="13"/>
  <c r="G316" i="13"/>
  <c r="J316" i="13" s="1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G152" i="13"/>
  <c r="J152" i="13" s="1"/>
  <c r="G151" i="13"/>
  <c r="G150" i="13"/>
  <c r="G149" i="13"/>
  <c r="G148" i="13"/>
  <c r="K153" i="12"/>
  <c r="D153" i="12"/>
  <c r="L152" i="12"/>
  <c r="L153" i="12" s="1"/>
  <c r="B8" i="14" s="1"/>
  <c r="I152" i="12"/>
  <c r="I153" i="12" s="1"/>
  <c r="L147" i="12"/>
  <c r="K147" i="12"/>
  <c r="J147" i="12"/>
  <c r="I147" i="12"/>
  <c r="D147" i="12"/>
  <c r="B10" i="14" s="1"/>
  <c r="M146" i="12"/>
  <c r="M147" i="12" s="1"/>
  <c r="L146" i="12"/>
  <c r="K146" i="12"/>
  <c r="D143" i="12"/>
  <c r="M142" i="12"/>
  <c r="K142" i="12"/>
  <c r="J142" i="12"/>
  <c r="I142" i="12"/>
  <c r="L142" i="12" s="1"/>
  <c r="L141" i="12"/>
  <c r="M141" i="12" s="1"/>
  <c r="K141" i="12"/>
  <c r="J141" i="12"/>
  <c r="I141" i="12"/>
  <c r="K140" i="12"/>
  <c r="I140" i="12"/>
  <c r="K139" i="12"/>
  <c r="I139" i="12"/>
  <c r="L139" i="12" s="1"/>
  <c r="M139" i="12" s="1"/>
  <c r="K138" i="12"/>
  <c r="I138" i="12"/>
  <c r="L138" i="12" s="1"/>
  <c r="M138" i="12" s="1"/>
  <c r="K137" i="12"/>
  <c r="L137" i="12" s="1"/>
  <c r="M137" i="12" s="1"/>
  <c r="J137" i="12"/>
  <c r="I137" i="12"/>
  <c r="K136" i="12"/>
  <c r="L136" i="12" s="1"/>
  <c r="M136" i="12" s="1"/>
  <c r="I136" i="12"/>
  <c r="J136" i="12" s="1"/>
  <c r="L135" i="12"/>
  <c r="M135" i="12" s="1"/>
  <c r="K135" i="12"/>
  <c r="J135" i="12"/>
  <c r="I135" i="12"/>
  <c r="K134" i="12"/>
  <c r="J134" i="12"/>
  <c r="I134" i="12"/>
  <c r="K133" i="12"/>
  <c r="L133" i="12" s="1"/>
  <c r="M133" i="12" s="1"/>
  <c r="J133" i="12"/>
  <c r="I133" i="12"/>
  <c r="K132" i="12"/>
  <c r="L132" i="12" s="1"/>
  <c r="M132" i="12" s="1"/>
  <c r="I132" i="12"/>
  <c r="J132" i="12" s="1"/>
  <c r="L131" i="12"/>
  <c r="M131" i="12" s="1"/>
  <c r="K131" i="12"/>
  <c r="I131" i="12"/>
  <c r="J131" i="12" s="1"/>
  <c r="K130" i="12"/>
  <c r="I130" i="12"/>
  <c r="K129" i="12"/>
  <c r="L129" i="12" s="1"/>
  <c r="M129" i="12" s="1"/>
  <c r="J129" i="12"/>
  <c r="I129" i="12"/>
  <c r="K128" i="12"/>
  <c r="I128" i="12"/>
  <c r="J128" i="12" s="1"/>
  <c r="L127" i="12"/>
  <c r="M127" i="12" s="1"/>
  <c r="K127" i="12"/>
  <c r="J127" i="12"/>
  <c r="I127" i="12"/>
  <c r="M126" i="12"/>
  <c r="K126" i="12"/>
  <c r="J126" i="12"/>
  <c r="I126" i="12"/>
  <c r="L126" i="12" s="1"/>
  <c r="L125" i="12"/>
  <c r="M125" i="12" s="1"/>
  <c r="K125" i="12"/>
  <c r="J125" i="12"/>
  <c r="K124" i="12"/>
  <c r="L124" i="12" s="1"/>
  <c r="M124" i="12" s="1"/>
  <c r="J124" i="12"/>
  <c r="I124" i="12"/>
  <c r="K123" i="12"/>
  <c r="I123" i="12"/>
  <c r="J123" i="12" s="1"/>
  <c r="L122" i="12"/>
  <c r="M122" i="12" s="1"/>
  <c r="K122" i="12"/>
  <c r="J122" i="12"/>
  <c r="I122" i="12"/>
  <c r="M121" i="12"/>
  <c r="K121" i="12"/>
  <c r="J121" i="12"/>
  <c r="I121" i="12"/>
  <c r="L121" i="12" s="1"/>
  <c r="L120" i="12"/>
  <c r="M120" i="12" s="1"/>
  <c r="K120" i="12"/>
  <c r="J120" i="12"/>
  <c r="I120" i="12"/>
  <c r="K119" i="12"/>
  <c r="I119" i="12"/>
  <c r="K118" i="12"/>
  <c r="I118" i="12"/>
  <c r="L118" i="12" s="1"/>
  <c r="M118" i="12" s="1"/>
  <c r="K117" i="12"/>
  <c r="I117" i="12"/>
  <c r="L117" i="12" s="1"/>
  <c r="M117" i="12" s="1"/>
  <c r="K116" i="12"/>
  <c r="L116" i="12" s="1"/>
  <c r="M116" i="12" s="1"/>
  <c r="J116" i="12"/>
  <c r="I116" i="12"/>
  <c r="K115" i="12"/>
  <c r="L115" i="12" s="1"/>
  <c r="M115" i="12" s="1"/>
  <c r="I115" i="12"/>
  <c r="J115" i="12" s="1"/>
  <c r="L114" i="12"/>
  <c r="M114" i="12" s="1"/>
  <c r="K114" i="12"/>
  <c r="J114" i="12"/>
  <c r="I114" i="12"/>
  <c r="K113" i="12"/>
  <c r="J113" i="12"/>
  <c r="I113" i="12"/>
  <c r="L112" i="12"/>
  <c r="M112" i="12" s="1"/>
  <c r="J112" i="12"/>
  <c r="M111" i="12"/>
  <c r="K111" i="12"/>
  <c r="I111" i="12"/>
  <c r="L111" i="12" s="1"/>
  <c r="L110" i="12"/>
  <c r="M110" i="12" s="1"/>
  <c r="K110" i="12"/>
  <c r="J110" i="12"/>
  <c r="I110" i="12"/>
  <c r="K109" i="12"/>
  <c r="I109" i="12"/>
  <c r="M108" i="12"/>
  <c r="K108" i="12"/>
  <c r="I108" i="12"/>
  <c r="L108" i="12" s="1"/>
  <c r="K107" i="12"/>
  <c r="J107" i="12"/>
  <c r="I107" i="12"/>
  <c r="K106" i="12"/>
  <c r="L106" i="12" s="1"/>
  <c r="M106" i="12" s="1"/>
  <c r="J106" i="12"/>
  <c r="I106" i="12"/>
  <c r="L105" i="12"/>
  <c r="M105" i="12" s="1"/>
  <c r="J105" i="12"/>
  <c r="L104" i="12"/>
  <c r="M104" i="12" s="1"/>
  <c r="J104" i="12"/>
  <c r="M103" i="12"/>
  <c r="L103" i="12"/>
  <c r="J103" i="12"/>
  <c r="L102" i="12"/>
  <c r="M102" i="12" s="1"/>
  <c r="J102" i="12"/>
  <c r="M101" i="12"/>
  <c r="L101" i="12"/>
  <c r="J101" i="12"/>
  <c r="L100" i="12"/>
  <c r="M100" i="12" s="1"/>
  <c r="J100" i="12"/>
  <c r="M99" i="12"/>
  <c r="L99" i="12"/>
  <c r="J99" i="12"/>
  <c r="M98" i="12"/>
  <c r="L98" i="12"/>
  <c r="J98" i="12"/>
  <c r="L97" i="12"/>
  <c r="M97" i="12" s="1"/>
  <c r="J97" i="12"/>
  <c r="L96" i="12"/>
  <c r="M96" i="12" s="1"/>
  <c r="J96" i="12"/>
  <c r="M95" i="12"/>
  <c r="K95" i="12"/>
  <c r="J95" i="12"/>
  <c r="I95" i="12"/>
  <c r="L95" i="12" s="1"/>
  <c r="L94" i="12"/>
  <c r="M94" i="12" s="1"/>
  <c r="K94" i="12"/>
  <c r="J94" i="12"/>
  <c r="I94" i="12"/>
  <c r="K93" i="12"/>
  <c r="I93" i="12"/>
  <c r="K92" i="12"/>
  <c r="I92" i="12"/>
  <c r="L92" i="12" s="1"/>
  <c r="M92" i="12" s="1"/>
  <c r="I91" i="12"/>
  <c r="L91" i="12" s="1"/>
  <c r="M91" i="12" s="1"/>
  <c r="I90" i="12"/>
  <c r="M89" i="12"/>
  <c r="J89" i="12"/>
  <c r="I89" i="12"/>
  <c r="L89" i="12" s="1"/>
  <c r="M88" i="12"/>
  <c r="I88" i="12"/>
  <c r="L88" i="12" s="1"/>
  <c r="I87" i="12"/>
  <c r="L87" i="12" s="1"/>
  <c r="M87" i="12" s="1"/>
  <c r="I86" i="12"/>
  <c r="M85" i="12"/>
  <c r="J85" i="12"/>
  <c r="I85" i="12"/>
  <c r="L85" i="12" s="1"/>
  <c r="I84" i="12"/>
  <c r="L84" i="12" s="1"/>
  <c r="M84" i="12" s="1"/>
  <c r="I83" i="12"/>
  <c r="L83" i="12" s="1"/>
  <c r="M83" i="12" s="1"/>
  <c r="I82" i="12"/>
  <c r="M81" i="12"/>
  <c r="J81" i="12"/>
  <c r="I81" i="12"/>
  <c r="L81" i="12" s="1"/>
  <c r="M80" i="12"/>
  <c r="I80" i="12"/>
  <c r="L80" i="12" s="1"/>
  <c r="L79" i="12"/>
  <c r="M79" i="12" s="1"/>
  <c r="J79" i="12"/>
  <c r="I79" i="12"/>
  <c r="I78" i="12"/>
  <c r="L78" i="12" s="1"/>
  <c r="M78" i="12" s="1"/>
  <c r="I77" i="12"/>
  <c r="L77" i="12" s="1"/>
  <c r="M77" i="12" s="1"/>
  <c r="L76" i="12"/>
  <c r="M76" i="12" s="1"/>
  <c r="I76" i="12"/>
  <c r="J76" i="12" s="1"/>
  <c r="L75" i="12"/>
  <c r="M75" i="12" s="1"/>
  <c r="J75" i="12"/>
  <c r="I75" i="12"/>
  <c r="I74" i="12"/>
  <c r="L74" i="12" s="1"/>
  <c r="M74" i="12" s="1"/>
  <c r="I73" i="12"/>
  <c r="L73" i="12" s="1"/>
  <c r="M73" i="12" s="1"/>
  <c r="L72" i="12"/>
  <c r="M72" i="12" s="1"/>
  <c r="I72" i="12"/>
  <c r="J72" i="12" s="1"/>
  <c r="L71" i="12"/>
  <c r="M71" i="12" s="1"/>
  <c r="J71" i="12"/>
  <c r="I71" i="12"/>
  <c r="I70" i="12"/>
  <c r="L70" i="12" s="1"/>
  <c r="M70" i="12" s="1"/>
  <c r="I69" i="12"/>
  <c r="L69" i="12" s="1"/>
  <c r="M69" i="12" s="1"/>
  <c r="L68" i="12"/>
  <c r="M68" i="12" s="1"/>
  <c r="I68" i="12"/>
  <c r="J68" i="12" s="1"/>
  <c r="L67" i="12"/>
  <c r="M67" i="12" s="1"/>
  <c r="J67" i="12"/>
  <c r="I67" i="12"/>
  <c r="I66" i="12"/>
  <c r="L66" i="12" s="1"/>
  <c r="M66" i="12" s="1"/>
  <c r="I65" i="12"/>
  <c r="L65" i="12" s="1"/>
  <c r="M65" i="12" s="1"/>
  <c r="L64" i="12"/>
  <c r="M64" i="12" s="1"/>
  <c r="I64" i="12"/>
  <c r="J64" i="12" s="1"/>
  <c r="L63" i="12"/>
  <c r="M63" i="12" s="1"/>
  <c r="J63" i="12"/>
  <c r="I63" i="12"/>
  <c r="I62" i="12"/>
  <c r="J62" i="12" s="1"/>
  <c r="I61" i="12"/>
  <c r="L61" i="12" s="1"/>
  <c r="M61" i="12" s="1"/>
  <c r="L60" i="12"/>
  <c r="M60" i="12" s="1"/>
  <c r="I60" i="12"/>
  <c r="J60" i="12" s="1"/>
  <c r="L59" i="12"/>
  <c r="M59" i="12" s="1"/>
  <c r="J59" i="12"/>
  <c r="I59" i="12"/>
  <c r="I58" i="12"/>
  <c r="L58" i="12" s="1"/>
  <c r="M58" i="12" s="1"/>
  <c r="I57" i="12"/>
  <c r="L57" i="12" s="1"/>
  <c r="M57" i="12" s="1"/>
  <c r="L56" i="12"/>
  <c r="M56" i="12" s="1"/>
  <c r="I56" i="12"/>
  <c r="J56" i="12" s="1"/>
  <c r="L55" i="12"/>
  <c r="M55" i="12" s="1"/>
  <c r="J55" i="12"/>
  <c r="I55" i="12"/>
  <c r="I54" i="12"/>
  <c r="L54" i="12" s="1"/>
  <c r="M54" i="12" s="1"/>
  <c r="I53" i="12"/>
  <c r="L53" i="12" s="1"/>
  <c r="M53" i="12" s="1"/>
  <c r="L52" i="12"/>
  <c r="M52" i="12" s="1"/>
  <c r="I52" i="12"/>
  <c r="J52" i="12" s="1"/>
  <c r="L51" i="12"/>
  <c r="M51" i="12" s="1"/>
  <c r="J51" i="12"/>
  <c r="I51" i="12"/>
  <c r="I50" i="12"/>
  <c r="J50" i="12" s="1"/>
  <c r="I49" i="12"/>
  <c r="L49" i="12" s="1"/>
  <c r="M49" i="12" s="1"/>
  <c r="L48" i="12"/>
  <c r="M48" i="12" s="1"/>
  <c r="I48" i="12"/>
  <c r="J48" i="12" s="1"/>
  <c r="L47" i="12"/>
  <c r="M47" i="12" s="1"/>
  <c r="J47" i="12"/>
  <c r="I47" i="12"/>
  <c r="I46" i="12"/>
  <c r="L46" i="12" s="1"/>
  <c r="M46" i="12" s="1"/>
  <c r="I45" i="12"/>
  <c r="L45" i="12" s="1"/>
  <c r="M45" i="12" s="1"/>
  <c r="L44" i="12"/>
  <c r="M44" i="12" s="1"/>
  <c r="I44" i="12"/>
  <c r="J44" i="12" s="1"/>
  <c r="L43" i="12"/>
  <c r="M43" i="12" s="1"/>
  <c r="J43" i="12"/>
  <c r="I43" i="12"/>
  <c r="I42" i="12"/>
  <c r="L42" i="12" s="1"/>
  <c r="M42" i="12" s="1"/>
  <c r="I41" i="12"/>
  <c r="L41" i="12" s="1"/>
  <c r="M41" i="12" s="1"/>
  <c r="L40" i="12"/>
  <c r="M40" i="12" s="1"/>
  <c r="I40" i="12"/>
  <c r="J40" i="12" s="1"/>
  <c r="L39" i="12"/>
  <c r="M39" i="12" s="1"/>
  <c r="J39" i="12"/>
  <c r="I39" i="12"/>
  <c r="I38" i="12"/>
  <c r="J38" i="12" s="1"/>
  <c r="I37" i="12"/>
  <c r="L37" i="12" s="1"/>
  <c r="M37" i="12" s="1"/>
  <c r="L36" i="12"/>
  <c r="M36" i="12" s="1"/>
  <c r="I36" i="12"/>
  <c r="J36" i="12" s="1"/>
  <c r="L35" i="12"/>
  <c r="M35" i="12" s="1"/>
  <c r="J35" i="12"/>
  <c r="I35" i="12"/>
  <c r="I34" i="12"/>
  <c r="L34" i="12" s="1"/>
  <c r="M34" i="12" s="1"/>
  <c r="I33" i="12"/>
  <c r="L33" i="12" s="1"/>
  <c r="M33" i="12" s="1"/>
  <c r="L32" i="12"/>
  <c r="M32" i="12" s="1"/>
  <c r="I32" i="12"/>
  <c r="J32" i="12" s="1"/>
  <c r="L31" i="12"/>
  <c r="M31" i="12" s="1"/>
  <c r="J31" i="12"/>
  <c r="I31" i="12"/>
  <c r="I30" i="12"/>
  <c r="L30" i="12" s="1"/>
  <c r="M30" i="12" s="1"/>
  <c r="I29" i="12"/>
  <c r="L29" i="12" s="1"/>
  <c r="M29" i="12" s="1"/>
  <c r="L28" i="12"/>
  <c r="M28" i="12" s="1"/>
  <c r="I28" i="12"/>
  <c r="J28" i="12" s="1"/>
  <c r="L27" i="12"/>
  <c r="M27" i="12" s="1"/>
  <c r="J27" i="12"/>
  <c r="I27" i="12"/>
  <c r="L26" i="12"/>
  <c r="M26" i="12" s="1"/>
  <c r="J26" i="12"/>
  <c r="I26" i="12"/>
  <c r="L25" i="12"/>
  <c r="M25" i="12" s="1"/>
  <c r="J25" i="12"/>
  <c r="I25" i="12"/>
  <c r="L24" i="12"/>
  <c r="M24" i="12" s="1"/>
  <c r="J24" i="12"/>
  <c r="I24" i="12"/>
  <c r="L23" i="12"/>
  <c r="M23" i="12" s="1"/>
  <c r="J23" i="12"/>
  <c r="I23" i="12"/>
  <c r="L22" i="12"/>
  <c r="M22" i="12" s="1"/>
  <c r="J22" i="12"/>
  <c r="I22" i="12"/>
  <c r="L21" i="12"/>
  <c r="M21" i="12" s="1"/>
  <c r="J21" i="12"/>
  <c r="I21" i="12"/>
  <c r="L20" i="12"/>
  <c r="M20" i="12" s="1"/>
  <c r="J20" i="12"/>
  <c r="I20" i="12"/>
  <c r="L19" i="12"/>
  <c r="M19" i="12" s="1"/>
  <c r="J19" i="12"/>
  <c r="I19" i="12"/>
  <c r="L18" i="12"/>
  <c r="M18" i="12" s="1"/>
  <c r="J18" i="12"/>
  <c r="I18" i="12"/>
  <c r="L17" i="12"/>
  <c r="M17" i="12" s="1"/>
  <c r="J17" i="12"/>
  <c r="I17" i="12"/>
  <c r="L16" i="12"/>
  <c r="M16" i="12" s="1"/>
  <c r="J16" i="12"/>
  <c r="I16" i="12"/>
  <c r="L15" i="12"/>
  <c r="M15" i="12" s="1"/>
  <c r="J15" i="12"/>
  <c r="I15" i="12"/>
  <c r="L14" i="12"/>
  <c r="M14" i="12" s="1"/>
  <c r="J14" i="12"/>
  <c r="I14" i="12"/>
  <c r="L13" i="12"/>
  <c r="M13" i="12" s="1"/>
  <c r="J13" i="12"/>
  <c r="I13" i="12"/>
  <c r="L11" i="12"/>
  <c r="M11" i="12" s="1"/>
  <c r="J11" i="12"/>
  <c r="I11" i="12"/>
  <c r="L10" i="12"/>
  <c r="M10" i="12" s="1"/>
  <c r="J10" i="12"/>
  <c r="I10" i="12"/>
  <c r="L9" i="12"/>
  <c r="M9" i="12" s="1"/>
  <c r="J9" i="12"/>
  <c r="I9" i="12"/>
  <c r="L8" i="12"/>
  <c r="M8" i="12" s="1"/>
  <c r="J8" i="12"/>
  <c r="I8" i="12"/>
  <c r="L7" i="12"/>
  <c r="M7" i="12" s="1"/>
  <c r="J7" i="12"/>
  <c r="I7" i="12"/>
  <c r="L6" i="12"/>
  <c r="M6" i="12" s="1"/>
  <c r="J6" i="12"/>
  <c r="I6" i="12"/>
  <c r="L5" i="12"/>
  <c r="M5" i="12" s="1"/>
  <c r="J5" i="12"/>
  <c r="I5" i="12"/>
  <c r="L4" i="12"/>
  <c r="M4" i="12" s="1"/>
  <c r="J4" i="12"/>
  <c r="I4" i="12"/>
  <c r="L3" i="12"/>
  <c r="M3" i="12" s="1"/>
  <c r="J3" i="12"/>
  <c r="I3" i="12"/>
  <c r="L2" i="12"/>
  <c r="M2" i="12" s="1"/>
  <c r="J2" i="12"/>
  <c r="I2" i="12"/>
  <c r="J119" i="12" l="1"/>
  <c r="L119" i="12"/>
  <c r="M119" i="12" s="1"/>
  <c r="J140" i="12"/>
  <c r="L140" i="12"/>
  <c r="M140" i="12" s="1"/>
  <c r="I143" i="12"/>
  <c r="J30" i="12"/>
  <c r="J34" i="12"/>
  <c r="J42" i="12"/>
  <c r="J54" i="12"/>
  <c r="J58" i="12"/>
  <c r="J66" i="12"/>
  <c r="J70" i="12"/>
  <c r="J84" i="12"/>
  <c r="J87" i="12"/>
  <c r="J92" i="12"/>
  <c r="J118" i="12"/>
  <c r="J139" i="12"/>
  <c r="J29" i="12"/>
  <c r="J33" i="12"/>
  <c r="J143" i="12" s="1"/>
  <c r="L38" i="12"/>
  <c r="M38" i="12" s="1"/>
  <c r="M143" i="12" s="1"/>
  <c r="M148" i="12" s="1"/>
  <c r="J41" i="12"/>
  <c r="L50" i="12"/>
  <c r="M50" i="12" s="1"/>
  <c r="J53" i="12"/>
  <c r="J57" i="12"/>
  <c r="L62" i="12"/>
  <c r="M62" i="12" s="1"/>
  <c r="J65" i="12"/>
  <c r="J73" i="12"/>
  <c r="J77" i="12"/>
  <c r="J117" i="12"/>
  <c r="L123" i="12"/>
  <c r="M123" i="12" s="1"/>
  <c r="L128" i="12"/>
  <c r="M128" i="12" s="1"/>
  <c r="J138" i="12"/>
  <c r="M152" i="12"/>
  <c r="M153" i="12" s="1"/>
  <c r="L82" i="12"/>
  <c r="M82" i="12" s="1"/>
  <c r="J82" i="12"/>
  <c r="L90" i="12"/>
  <c r="M90" i="12" s="1"/>
  <c r="J90" i="12"/>
  <c r="J93" i="12"/>
  <c r="L93" i="12"/>
  <c r="M93" i="12" s="1"/>
  <c r="L130" i="12"/>
  <c r="M130" i="12" s="1"/>
  <c r="J130" i="12"/>
  <c r="J46" i="12"/>
  <c r="J74" i="12"/>
  <c r="J78" i="12"/>
  <c r="K143" i="12"/>
  <c r="G382" i="13"/>
  <c r="B3" i="14" s="1"/>
  <c r="J37" i="12"/>
  <c r="J45" i="12"/>
  <c r="J49" i="12"/>
  <c r="J61" i="12"/>
  <c r="J69" i="12"/>
  <c r="L86" i="12"/>
  <c r="M86" i="12" s="1"/>
  <c r="J86" i="12"/>
  <c r="J109" i="12"/>
  <c r="L109" i="12"/>
  <c r="M109" i="12" s="1"/>
  <c r="J111" i="12"/>
  <c r="J80" i="12"/>
  <c r="J83" i="12"/>
  <c r="J88" i="12"/>
  <c r="J91" i="12"/>
  <c r="L107" i="12"/>
  <c r="M107" i="12" s="1"/>
  <c r="J108" i="12"/>
  <c r="D148" i="12"/>
  <c r="L113" i="12"/>
  <c r="M113" i="12" s="1"/>
  <c r="L134" i="12"/>
  <c r="M134" i="12" s="1"/>
  <c r="J152" i="12"/>
  <c r="J153" i="12" s="1"/>
  <c r="I23" i="7"/>
  <c r="J20" i="7"/>
  <c r="J19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2" i="7"/>
  <c r="I21" i="7"/>
  <c r="I20" i="7"/>
  <c r="I19" i="7"/>
  <c r="I1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2" i="7"/>
  <c r="D23" i="7"/>
  <c r="D21" i="7"/>
  <c r="D16" i="7"/>
  <c r="G21" i="7"/>
  <c r="C4" i="11"/>
  <c r="D4" i="11"/>
  <c r="B4" i="11"/>
  <c r="D3" i="11"/>
  <c r="C3" i="11"/>
  <c r="B3" i="11"/>
  <c r="G26" i="8"/>
  <c r="H26" i="8"/>
  <c r="I26" i="8"/>
  <c r="E26" i="8"/>
  <c r="F26" i="8"/>
  <c r="D26" i="8"/>
  <c r="D2" i="11"/>
  <c r="C2" i="11"/>
  <c r="B2" i="11"/>
  <c r="H20" i="7"/>
  <c r="H19" i="7"/>
  <c r="J21" i="7" s="1"/>
  <c r="B7" i="14" l="1"/>
  <c r="K148" i="12"/>
  <c r="L143" i="12"/>
  <c r="H21" i="7"/>
  <c r="H16" i="7"/>
  <c r="H23" i="7" s="1"/>
  <c r="G16" i="7"/>
  <c r="G23" i="7" s="1"/>
  <c r="D15" i="8"/>
  <c r="F2" i="8" l="1"/>
  <c r="F22" i="8" l="1"/>
  <c r="F23" i="8"/>
  <c r="F20" i="8"/>
  <c r="F21" i="8"/>
  <c r="F19" i="8"/>
  <c r="F17" i="8"/>
  <c r="F18" i="8"/>
  <c r="F15" i="8"/>
  <c r="F14" i="8"/>
  <c r="F13" i="8"/>
  <c r="F11" i="8"/>
  <c r="F10" i="8"/>
  <c r="F6" i="8"/>
  <c r="F5" i="8"/>
  <c r="F8" i="8"/>
  <c r="F9" i="8"/>
  <c r="F25" i="8"/>
  <c r="F24" i="8"/>
  <c r="F12" i="8"/>
  <c r="F4" i="8"/>
  <c r="F3" i="8"/>
  <c r="I58" i="6"/>
  <c r="H58" i="6"/>
  <c r="G58" i="6"/>
  <c r="D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J16" i="7" l="1"/>
  <c r="J23" i="7" s="1"/>
</calcChain>
</file>

<file path=xl/sharedStrings.xml><?xml version="1.0" encoding="utf-8"?>
<sst xmlns="http://schemas.openxmlformats.org/spreadsheetml/2006/main" count="3906" uniqueCount="1188">
  <si>
    <t>Asset Number</t>
  </si>
  <si>
    <t>Description</t>
  </si>
  <si>
    <t>Date Placed in Service</t>
  </si>
  <si>
    <t>Cost</t>
  </si>
  <si>
    <t>Asset Category</t>
  </si>
  <si>
    <t>Asset Sub-category</t>
  </si>
  <si>
    <t>Original Invoice number</t>
  </si>
  <si>
    <t>FF0291</t>
  </si>
  <si>
    <t>FILING CABNET</t>
  </si>
  <si>
    <t>01-JAN-1998</t>
  </si>
  <si>
    <t>FIXTURES FURNITURE AND FITTINGS</t>
  </si>
  <si>
    <t>STORAGE</t>
  </si>
  <si>
    <t>FF0298</t>
  </si>
  <si>
    <t>FF0299</t>
  </si>
  <si>
    <t>FF0300</t>
  </si>
  <si>
    <t>FF0301</t>
  </si>
  <si>
    <t>FF0330</t>
  </si>
  <si>
    <t>FF0232</t>
  </si>
  <si>
    <t>01-JAN-2001</t>
  </si>
  <si>
    <t>FF0233</t>
  </si>
  <si>
    <t>FF1328</t>
  </si>
  <si>
    <t>TABLE</t>
  </si>
  <si>
    <t>01-JAN-2003</t>
  </si>
  <si>
    <t>FF0052</t>
  </si>
  <si>
    <t>01-JAN-2010</t>
  </si>
  <si>
    <t>FF0086</t>
  </si>
  <si>
    <t>FF0143</t>
  </si>
  <si>
    <t>FF1302</t>
  </si>
  <si>
    <t>CHAIR</t>
  </si>
  <si>
    <t>01-JAN-2011</t>
  </si>
  <si>
    <t>FF1303</t>
  </si>
  <si>
    <t>FF1304</t>
  </si>
  <si>
    <t>FF1305</t>
  </si>
  <si>
    <t>FF1306</t>
  </si>
  <si>
    <t>FF1307</t>
  </si>
  <si>
    <t>FF1308</t>
  </si>
  <si>
    <t>FF1309</t>
  </si>
  <si>
    <t>FF1310</t>
  </si>
  <si>
    <t>FF1311</t>
  </si>
  <si>
    <t>FF1312</t>
  </si>
  <si>
    <t>FF1313</t>
  </si>
  <si>
    <t>FF1314</t>
  </si>
  <si>
    <t>FF1315</t>
  </si>
  <si>
    <t>FF1316</t>
  </si>
  <si>
    <t>FF1317</t>
  </si>
  <si>
    <t>FF1337</t>
  </si>
  <si>
    <t>01-JAN-2012</t>
  </si>
  <si>
    <t>FFA1340</t>
  </si>
  <si>
    <t>FFA1341</t>
  </si>
  <si>
    <t>FFA1342</t>
  </si>
  <si>
    <t>FFA1343</t>
  </si>
  <si>
    <t>FFA1345</t>
  </si>
  <si>
    <t>DESK</t>
  </si>
  <si>
    <t>FFA1346</t>
  </si>
  <si>
    <t>PEDESTAL</t>
  </si>
  <si>
    <t>FFA1347</t>
  </si>
  <si>
    <t>DOUBLE DOOR UNIT WITH HALF WARDROBE</t>
  </si>
  <si>
    <t>FFA1348</t>
  </si>
  <si>
    <t>DOUBLE DOOR STORAGE UNIT AND SHEVLES</t>
  </si>
  <si>
    <t>FFA1349</t>
  </si>
  <si>
    <t>FFA1351</t>
  </si>
  <si>
    <t>A1391</t>
  </si>
  <si>
    <t>01-JAN-2013</t>
  </si>
  <si>
    <t>A1392</t>
  </si>
  <si>
    <t>A1393</t>
  </si>
  <si>
    <t>A1394</t>
  </si>
  <si>
    <t>A1395</t>
  </si>
  <si>
    <t>A1396</t>
  </si>
  <si>
    <t>FF1402</t>
  </si>
  <si>
    <t>01-JAN-2015</t>
  </si>
  <si>
    <t>FF1403</t>
  </si>
  <si>
    <t>FF1404</t>
  </si>
  <si>
    <t>FF1405</t>
  </si>
  <si>
    <t>FF1406</t>
  </si>
  <si>
    <t>FF1407</t>
  </si>
  <si>
    <t>FF1408</t>
  </si>
  <si>
    <t>ZZ0001</t>
  </si>
  <si>
    <t>ZZ0002</t>
  </si>
  <si>
    <t>FIT OUT COSTS</t>
  </si>
  <si>
    <t>ZZ0003</t>
  </si>
  <si>
    <t>BOILER</t>
  </si>
  <si>
    <t>ZZ0004</t>
  </si>
  <si>
    <t>MILK DISPENSING MACHINE</t>
  </si>
  <si>
    <t>ZZ0005</t>
  </si>
  <si>
    <t>BLACK CHAIR</t>
  </si>
  <si>
    <t>ZZ0006</t>
  </si>
  <si>
    <t>CASADA CHAIR</t>
  </si>
  <si>
    <t>ZZ0007</t>
  </si>
  <si>
    <t>HIGH WHITE CHAIRS</t>
  </si>
  <si>
    <t>ZZ0008</t>
  </si>
  <si>
    <t>LEATHER CHAIR</t>
  </si>
  <si>
    <t>ZZ0009</t>
  </si>
  <si>
    <t>RED CHAIR</t>
  </si>
  <si>
    <t>ZZ0010</t>
  </si>
  <si>
    <t>STATIC BLACK CHAIR</t>
  </si>
  <si>
    <t>ZZ0011</t>
  </si>
  <si>
    <t>VDU SWIVEL CHAIR</t>
  </si>
  <si>
    <t>ZZ0012</t>
  </si>
  <si>
    <t>CONFIDENTIAL WASTE CONSOLE</t>
  </si>
  <si>
    <t>ZZ0013</t>
  </si>
  <si>
    <t>LOW STORAGE WITH DOORS AND SHEVLES</t>
  </si>
  <si>
    <t>ZZ0014</t>
  </si>
  <si>
    <t>TAMBOR UNIT 1600 HIGH STORAGE WITH SHELVES</t>
  </si>
  <si>
    <t>ZZ0015</t>
  </si>
  <si>
    <t>TAMBOR UNIT 1800 HIGH STORAGE</t>
  </si>
  <si>
    <t>ZZ0016</t>
  </si>
  <si>
    <t>TAMBOR UNIT 1800 HIGH STORAGE WITH DOORS AND SHELVES</t>
  </si>
  <si>
    <t>ZZ0017</t>
  </si>
  <si>
    <t>TAMBOR UNITS 1100 HIGH STORAGE</t>
  </si>
  <si>
    <t>ZZ0018</t>
  </si>
  <si>
    <t>TAMBOUR UNIT 1400 HIGH STORAGE</t>
  </si>
  <si>
    <t>ZZ0019</t>
  </si>
  <si>
    <t>2250 x 1500 EXECUTIVE MEETING ROOM TABLE</t>
  </si>
  <si>
    <t>ZZ0020</t>
  </si>
  <si>
    <t>2400 x 1200 BOAT SHAPED MEETING TABLE 8 PERSON</t>
  </si>
  <si>
    <t>ZZ0021</t>
  </si>
  <si>
    <t>LOW DESK PRESENTATION TABLE</t>
  </si>
  <si>
    <t>ZZ0023</t>
  </si>
  <si>
    <t>CIRCULAR TABLE 800MM</t>
  </si>
  <si>
    <t>ZZ0024</t>
  </si>
  <si>
    <t>EXECUTIVE MEETING ROOM TABLE 2800x1500</t>
  </si>
  <si>
    <t>ZZ0025</t>
  </si>
  <si>
    <t>MEETING ROOM CIRCULAR TABLE 900MM</t>
  </si>
  <si>
    <t>ZZ0026</t>
  </si>
  <si>
    <t>2 PERSON MANAGER WORKSTATION</t>
  </si>
  <si>
    <t>WORKSTATION</t>
  </si>
  <si>
    <t>ZZ0027</t>
  </si>
  <si>
    <t>3 PERSON WORKSTATION</t>
  </si>
  <si>
    <t>ZZ0028</t>
  </si>
  <si>
    <t>4 PERSON MANAGER WORKSTATION HIGH SCREEN AND TOP BOX</t>
  </si>
  <si>
    <t>ZZ0029</t>
  </si>
  <si>
    <t>4 PERSON WORKSTATION WITH MODESTY PANELS</t>
  </si>
  <si>
    <t>ZZ0030</t>
  </si>
  <si>
    <t>4 PESRON WORKSTATION</t>
  </si>
  <si>
    <t>ZZ0031</t>
  </si>
  <si>
    <t>6 PERSON WORKSTSTION</t>
  </si>
  <si>
    <t>ZZ0032</t>
  </si>
  <si>
    <t>6 PERSON WORKSTATION NO MODESTY PANEL</t>
  </si>
  <si>
    <t>ZZ0033</t>
  </si>
  <si>
    <t>DIRECTOR AND DEPUTY DIRECTOR WORKSTSTION</t>
  </si>
  <si>
    <t>ZZ0022</t>
  </si>
  <si>
    <t>CANTEEN TABLE</t>
  </si>
  <si>
    <t>01-JAN-2016</t>
  </si>
  <si>
    <t>A1413</t>
  </si>
  <si>
    <t>POSTURE CHAIR</t>
  </si>
  <si>
    <t>A1411</t>
  </si>
  <si>
    <t>A1412</t>
  </si>
  <si>
    <t>A1414</t>
  </si>
  <si>
    <t>POSTURE CHAIR WITH SEAT SLIDEosture Chairs with Seat slide</t>
  </si>
  <si>
    <t>A1415</t>
  </si>
  <si>
    <t>ZZ0034</t>
  </si>
  <si>
    <t>CAGES FINGLAS</t>
  </si>
  <si>
    <t>ZZ0035</t>
  </si>
  <si>
    <t>SHELVING FINGLAS</t>
  </si>
  <si>
    <t>4 XON high back chair</t>
  </si>
  <si>
    <t>4 four door lockers</t>
  </si>
  <si>
    <t>Depreciation for the year 2019</t>
  </si>
  <si>
    <t>Net Book Value at 31/12/2019</t>
  </si>
  <si>
    <t>Accumulated Depreciation 01/01/19</t>
  </si>
  <si>
    <t>Cost per Item</t>
  </si>
  <si>
    <t>Number of items</t>
  </si>
  <si>
    <t>Total</t>
  </si>
  <si>
    <t>MONITOR ARMS</t>
  </si>
  <si>
    <t>Additions 2019</t>
  </si>
  <si>
    <t>MANAGER WORKSTATION</t>
  </si>
  <si>
    <t>Category of Adjustment</t>
  </si>
  <si>
    <t>NBV at 1 Jan 2019</t>
  </si>
  <si>
    <t>Assets under €1k</t>
  </si>
  <si>
    <t>Assets under €1k after ungrouping</t>
  </si>
  <si>
    <t>Total Assets @ 31 december 2019</t>
  </si>
  <si>
    <t>Accumulated Depreciation 31/12/19</t>
  </si>
  <si>
    <t>Date placed in Service</t>
  </si>
  <si>
    <t>Asset Subcategory</t>
  </si>
  <si>
    <t>Serial Number</t>
  </si>
  <si>
    <t>Accumulated depreciation at 01/01/2019</t>
  </si>
  <si>
    <t>Net Book Value at 01/01/2019</t>
  </si>
  <si>
    <t>Depreciation for the year</t>
  </si>
  <si>
    <t>Accumulated depreciation at 31/12/2019</t>
  </si>
  <si>
    <t>Diskette36(12)</t>
  </si>
  <si>
    <t>ACCESS ACCOUNTS</t>
  </si>
  <si>
    <t>01-JAN-1996</t>
  </si>
  <si>
    <t>OFFICE EQUIPMENT</t>
  </si>
  <si>
    <t>SOFTWARE</t>
  </si>
  <si>
    <t>96/28</t>
  </si>
  <si>
    <t>CD 25</t>
  </si>
  <si>
    <t>Lotus Notes</t>
  </si>
  <si>
    <t>96/20</t>
  </si>
  <si>
    <t>A1063</t>
  </si>
  <si>
    <t>Fastback MK2</t>
  </si>
  <si>
    <t>01-JAN-1997</t>
  </si>
  <si>
    <t>BINDING MACHINE</t>
  </si>
  <si>
    <t>97/20</t>
  </si>
  <si>
    <t>E 20367</t>
  </si>
  <si>
    <t>CD 104</t>
  </si>
  <si>
    <t>EUROPAY</t>
  </si>
  <si>
    <t>01-JAN-1999</t>
  </si>
  <si>
    <t>00/09</t>
  </si>
  <si>
    <t>ZZ0039</t>
  </si>
  <si>
    <t>DISPLAY STAND POP UP</t>
  </si>
  <si>
    <t>DISPLAY STAND</t>
  </si>
  <si>
    <t>01/17</t>
  </si>
  <si>
    <t>ZZ0359</t>
  </si>
  <si>
    <t>McAfee Total Virus Defence</t>
  </si>
  <si>
    <t>01/15</t>
  </si>
  <si>
    <t>CD 88</t>
  </si>
  <si>
    <t>Zyimage</t>
  </si>
  <si>
    <t>01-JAN-2002</t>
  </si>
  <si>
    <t>02/20</t>
  </si>
  <si>
    <t>CD 85</t>
  </si>
  <si>
    <t>COMMVAULT GALAXY</t>
  </si>
  <si>
    <t>03/19</t>
  </si>
  <si>
    <t>ZZ0652</t>
  </si>
  <si>
    <t>Flexi Clock tsm System</t>
  </si>
  <si>
    <t>Flexitime System</t>
  </si>
  <si>
    <t>03/22</t>
  </si>
  <si>
    <t>ZZ0183</t>
  </si>
  <si>
    <t>TeamMate</t>
  </si>
  <si>
    <t>01-JAN-2004</t>
  </si>
  <si>
    <t>04/20</t>
  </si>
  <si>
    <t>ZZ0646</t>
  </si>
  <si>
    <t>RSA Secure</t>
  </si>
  <si>
    <t>01-JAN-2005</t>
  </si>
  <si>
    <t>05/17</t>
  </si>
  <si>
    <t>ZZ0651</t>
  </si>
  <si>
    <t>05/23</t>
  </si>
  <si>
    <t>ZZ0338</t>
  </si>
  <si>
    <t>01-JAN-2007</t>
  </si>
  <si>
    <t>07/14</t>
  </si>
  <si>
    <t>A1119</t>
  </si>
  <si>
    <t>COIL BINDER</t>
  </si>
  <si>
    <t>01-JAN-2008</t>
  </si>
  <si>
    <t>08/16</t>
  </si>
  <si>
    <t>ZZ0335</t>
  </si>
  <si>
    <t>CITRIX</t>
  </si>
  <si>
    <t>01-JAN-2009</t>
  </si>
  <si>
    <t>09/06</t>
  </si>
  <si>
    <t>ZZ0336</t>
  </si>
  <si>
    <t>09/07</t>
  </si>
  <si>
    <t>ZZ0105</t>
  </si>
  <si>
    <t>CITRIX ACCESS GATEWAY</t>
  </si>
  <si>
    <t>ZZ0106</t>
  </si>
  <si>
    <t>ZZ0349</t>
  </si>
  <si>
    <t>IDEA</t>
  </si>
  <si>
    <t>09/12</t>
  </si>
  <si>
    <t>ZZ0080</t>
  </si>
  <si>
    <t>CISCO 3560G 24PS</t>
  </si>
  <si>
    <t>SWITCH</t>
  </si>
  <si>
    <t>10/01</t>
  </si>
  <si>
    <t>ZZ0081</t>
  </si>
  <si>
    <t>CISCO 3560G 48 PS</t>
  </si>
  <si>
    <t>10/03</t>
  </si>
  <si>
    <t>ZZ0082</t>
  </si>
  <si>
    <t>ZZ0083</t>
  </si>
  <si>
    <t>10/04</t>
  </si>
  <si>
    <t>ZZ0084</t>
  </si>
  <si>
    <t>A1333</t>
  </si>
  <si>
    <t>DELL MD 1200</t>
  </si>
  <si>
    <t>SERVER</t>
  </si>
  <si>
    <t>11/13</t>
  </si>
  <si>
    <t>A1332</t>
  </si>
  <si>
    <t>DELL MD 3200I</t>
  </si>
  <si>
    <t>A1331</t>
  </si>
  <si>
    <t>A1335</t>
  </si>
  <si>
    <t>DELL POWERCONNECT 6248</t>
  </si>
  <si>
    <t>A1337</t>
  </si>
  <si>
    <t>A1334</t>
  </si>
  <si>
    <t>DELL POWEREDGE R710</t>
  </si>
  <si>
    <t>ZZ0114</t>
  </si>
  <si>
    <t>ZZ0115</t>
  </si>
  <si>
    <t>A1265</t>
  </si>
  <si>
    <t>EVOLISPEBBLE 4</t>
  </si>
  <si>
    <t>PRINTER</t>
  </si>
  <si>
    <t>10/12</t>
  </si>
  <si>
    <t>A1267</t>
  </si>
  <si>
    <t>Fujitsu Fi 6240  Scanner</t>
  </si>
  <si>
    <t>SCANNER</t>
  </si>
  <si>
    <t>10/14</t>
  </si>
  <si>
    <t>ZZ0126</t>
  </si>
  <si>
    <t>Barcode Scanner</t>
  </si>
  <si>
    <t>10/16</t>
  </si>
  <si>
    <t>ZZ0127</t>
  </si>
  <si>
    <t>ZZ0128</t>
  </si>
  <si>
    <t>ZZ0138</t>
  </si>
  <si>
    <t>MD3000I</t>
  </si>
  <si>
    <t>10/11</t>
  </si>
  <si>
    <t>ZZ0139</t>
  </si>
  <si>
    <t>ZZ0163</t>
  </si>
  <si>
    <t>Microsoft Office</t>
  </si>
  <si>
    <t>11/10</t>
  </si>
  <si>
    <t>ZZ0164</t>
  </si>
  <si>
    <t>ZZ0166</t>
  </si>
  <si>
    <t>SQL 2008 CALS</t>
  </si>
  <si>
    <t>11/14</t>
  </si>
  <si>
    <t>ZZ0167</t>
  </si>
  <si>
    <t>SQL Server Enterprise 2008 R2</t>
  </si>
  <si>
    <t>ZZ0176</t>
  </si>
  <si>
    <t>Windows Server 2008 R2 CALs</t>
  </si>
  <si>
    <t>Network</t>
  </si>
  <si>
    <t>A1257</t>
  </si>
  <si>
    <t>11/02</t>
  </si>
  <si>
    <t>A1258</t>
  </si>
  <si>
    <t>A1259</t>
  </si>
  <si>
    <t>ZZ0102</t>
  </si>
  <si>
    <t>CISCO CATALYST 3560</t>
  </si>
  <si>
    <t>12/06</t>
  </si>
  <si>
    <t>ZZ0116</t>
  </si>
  <si>
    <t>11/19</t>
  </si>
  <si>
    <t>ZZ0109</t>
  </si>
  <si>
    <t>12/04</t>
  </si>
  <si>
    <t>ZZ0110</t>
  </si>
  <si>
    <t>ZZ0111</t>
  </si>
  <si>
    <t>ZZ0112</t>
  </si>
  <si>
    <t>ZZ0113</t>
  </si>
  <si>
    <t>ZZ0117</t>
  </si>
  <si>
    <t>ZZ0118</t>
  </si>
  <si>
    <t>ZZ0119</t>
  </si>
  <si>
    <t>ZZ0120</t>
  </si>
  <si>
    <t>13/03</t>
  </si>
  <si>
    <t>Poweredge R 520</t>
  </si>
  <si>
    <t>13/07</t>
  </si>
  <si>
    <t>Windows Server2012</t>
  </si>
  <si>
    <t>13/06</t>
  </si>
  <si>
    <t>Adobe Acrobat Professional Micromail</t>
  </si>
  <si>
    <t>13/09</t>
  </si>
  <si>
    <t>Doubletake Micromail</t>
  </si>
  <si>
    <t>13/08</t>
  </si>
  <si>
    <t>Windows Micromail</t>
  </si>
  <si>
    <t>Windows Server 2008 Micromail</t>
  </si>
  <si>
    <t>ZZ0121</t>
  </si>
  <si>
    <t>ECOM</t>
  </si>
  <si>
    <t>01-JAN-2014</t>
  </si>
  <si>
    <t>14/07</t>
  </si>
  <si>
    <t>ZZ0122</t>
  </si>
  <si>
    <t>ZZ0123</t>
  </si>
  <si>
    <t>A1473</t>
  </si>
  <si>
    <t>14/01</t>
  </si>
  <si>
    <t>A1474</t>
  </si>
  <si>
    <t>A1476</t>
  </si>
  <si>
    <t>A1475</t>
  </si>
  <si>
    <t>A1477</t>
  </si>
  <si>
    <t>A1480</t>
  </si>
  <si>
    <t>STORAGE IT FORCE</t>
  </si>
  <si>
    <t>A1481</t>
  </si>
  <si>
    <t>A1478</t>
  </si>
  <si>
    <t>NETWORK IT FORCE</t>
  </si>
  <si>
    <t>A1479</t>
  </si>
  <si>
    <t>ZZ0132</t>
  </si>
  <si>
    <t>IT FORCE Software</t>
  </si>
  <si>
    <t xml:space="preserve">SOFTWARE </t>
  </si>
  <si>
    <t>14/04</t>
  </si>
  <si>
    <t>A1482</t>
  </si>
  <si>
    <t>Logicalis</t>
  </si>
  <si>
    <t>NETWORK</t>
  </si>
  <si>
    <t>14/02</t>
  </si>
  <si>
    <t>A1483</t>
  </si>
  <si>
    <t>A1490</t>
  </si>
  <si>
    <t>A1491</t>
  </si>
  <si>
    <t>A1488</t>
  </si>
  <si>
    <t>A1489</t>
  </si>
  <si>
    <t>A1484</t>
  </si>
  <si>
    <t>A1485</t>
  </si>
  <si>
    <t>A1486</t>
  </si>
  <si>
    <t>A1487</t>
  </si>
  <si>
    <t>ZZ0076</t>
  </si>
  <si>
    <t>CISCO 2960-X</t>
  </si>
  <si>
    <t>15/04</t>
  </si>
  <si>
    <t>ZZ0077</t>
  </si>
  <si>
    <t>ZZ0078</t>
  </si>
  <si>
    <t>ZZ0079</t>
  </si>
  <si>
    <t>ZZ0085</t>
  </si>
  <si>
    <t>CISCO 3850</t>
  </si>
  <si>
    <t>ZZ0086</t>
  </si>
  <si>
    <t>ZZ0087</t>
  </si>
  <si>
    <t>ZZ0088</t>
  </si>
  <si>
    <t>ZZ0089</t>
  </si>
  <si>
    <t>ZZ0090</t>
  </si>
  <si>
    <t>ZZ0091</t>
  </si>
  <si>
    <t>ZZ0092</t>
  </si>
  <si>
    <t>ZZ0093</t>
  </si>
  <si>
    <t>ZZ0094</t>
  </si>
  <si>
    <t>ZZ0095</t>
  </si>
  <si>
    <t>CISCO 3850 FIBRE SWITCH</t>
  </si>
  <si>
    <t>ZZ0096</t>
  </si>
  <si>
    <t>ZZ0097</t>
  </si>
  <si>
    <t>CISCO 3850 IP SERVICES</t>
  </si>
  <si>
    <t>ZZ0098</t>
  </si>
  <si>
    <t>ZZ0099</t>
  </si>
  <si>
    <t>CISCO ASA 5525-X</t>
  </si>
  <si>
    <t>FIREWALL</t>
  </si>
  <si>
    <t>ZZ0100</t>
  </si>
  <si>
    <t>ZZ0101</t>
  </si>
  <si>
    <t>CISCO BUSINESS EDITION PHONE SYSTEM</t>
  </si>
  <si>
    <t>PHONE SYSTEM</t>
  </si>
  <si>
    <t>15/02</t>
  </si>
  <si>
    <t>ZZ0103</t>
  </si>
  <si>
    <t>CISCO MODULES</t>
  </si>
  <si>
    <t>ZZ0124</t>
  </si>
  <si>
    <t>Flexi Clock</t>
  </si>
  <si>
    <t>FLEXI SYSTEM</t>
  </si>
  <si>
    <t>15/07</t>
  </si>
  <si>
    <t>ZZ0125</t>
  </si>
  <si>
    <t>ZZ0130</t>
  </si>
  <si>
    <t>IDEAL 4005 Cross Cut Shredder</t>
  </si>
  <si>
    <t>SHREDDER</t>
  </si>
  <si>
    <t>15/05</t>
  </si>
  <si>
    <t>ZZ0131</t>
  </si>
  <si>
    <t>ZZ0133</t>
  </si>
  <si>
    <t>OPERATING SYSTEMS IT FORCE</t>
  </si>
  <si>
    <t>OPERATING SYSTEMS</t>
  </si>
  <si>
    <t>15/08</t>
  </si>
  <si>
    <t>ZZ0157</t>
  </si>
  <si>
    <t>WiFi System</t>
  </si>
  <si>
    <t>15/06</t>
  </si>
  <si>
    <t>ZZ0334</t>
  </si>
  <si>
    <t>AV EQUIPMENT</t>
  </si>
  <si>
    <t>INSTALLATION</t>
  </si>
  <si>
    <t>per quotation</t>
  </si>
  <si>
    <t>B1164</t>
  </si>
  <si>
    <t>DELL POWEREDGE R430</t>
  </si>
  <si>
    <t>16/243</t>
  </si>
  <si>
    <t>3PJZ3G2</t>
  </si>
  <si>
    <t>A1535</t>
  </si>
  <si>
    <t>Microsoft Surace Pro 4</t>
  </si>
  <si>
    <t>TABLET</t>
  </si>
  <si>
    <t>A1506</t>
  </si>
  <si>
    <t>A1502</t>
  </si>
  <si>
    <t>B1166</t>
  </si>
  <si>
    <t>Acer Aspire</t>
  </si>
  <si>
    <t>01-JAN-2017</t>
  </si>
  <si>
    <t>NOTEBOOK</t>
  </si>
  <si>
    <t>17/00</t>
  </si>
  <si>
    <t>NXGECEK01471312A467600</t>
  </si>
  <si>
    <t>Dell Laptop and docking station</t>
  </si>
  <si>
    <t>Switches, telephones and transceivers</t>
  </si>
  <si>
    <t>Dell Latitude Laptop</t>
  </si>
  <si>
    <t>3D1X8Y2</t>
  </si>
  <si>
    <t>Disposals 2019</t>
  </si>
  <si>
    <t>A1069</t>
  </si>
  <si>
    <t>Postage Machine Pitney Bowes B728/N628P</t>
  </si>
  <si>
    <t>Postage Machine</t>
  </si>
  <si>
    <t>04/02</t>
  </si>
  <si>
    <t>Accumulated Depreciation</t>
  </si>
  <si>
    <t>A311</t>
  </si>
  <si>
    <t>Olympus Camedia C-83</t>
  </si>
  <si>
    <t>CAMERA</t>
  </si>
  <si>
    <t>99/09</t>
  </si>
  <si>
    <t>A1210</t>
  </si>
  <si>
    <t>ASUS EEE 1005</t>
  </si>
  <si>
    <t>10/19</t>
  </si>
  <si>
    <t>A1211</t>
  </si>
  <si>
    <t>A1213</t>
  </si>
  <si>
    <t>A1212</t>
  </si>
  <si>
    <t>A1190</t>
  </si>
  <si>
    <t>HP proBook 4525S</t>
  </si>
  <si>
    <t>10/13</t>
  </si>
  <si>
    <t>2CE0330TKB</t>
  </si>
  <si>
    <t>A1191</t>
  </si>
  <si>
    <t>2CE029028Z</t>
  </si>
  <si>
    <t>A1193</t>
  </si>
  <si>
    <t>2CE0330TTG</t>
  </si>
  <si>
    <t>A1194</t>
  </si>
  <si>
    <t>2CE0330TPZ</t>
  </si>
  <si>
    <t>A1195</t>
  </si>
  <si>
    <t>2CE0330TN2</t>
  </si>
  <si>
    <t>A1196</t>
  </si>
  <si>
    <t>2CE0330TVH</t>
  </si>
  <si>
    <t>A1197</t>
  </si>
  <si>
    <t>2CEO33OTL3</t>
  </si>
  <si>
    <t>A1198</t>
  </si>
  <si>
    <t>2CE0330TMS</t>
  </si>
  <si>
    <t>A1199</t>
  </si>
  <si>
    <t>2CE0330TQX</t>
  </si>
  <si>
    <t>A1206</t>
  </si>
  <si>
    <t>2CE0330TR3</t>
  </si>
  <si>
    <t>A1207</t>
  </si>
  <si>
    <t>2CE0330TQF</t>
  </si>
  <si>
    <t>A1208</t>
  </si>
  <si>
    <t>2CE0330TSD</t>
  </si>
  <si>
    <t>A1209</t>
  </si>
  <si>
    <t>2CE0330TTB</t>
  </si>
  <si>
    <t>2CE0330TMH</t>
  </si>
  <si>
    <t>2CE0330TW2</t>
  </si>
  <si>
    <t>A1215</t>
  </si>
  <si>
    <t>2CE0330TPB</t>
  </si>
  <si>
    <t>A1167</t>
  </si>
  <si>
    <t>2CE0330TRB</t>
  </si>
  <si>
    <t>A1169</t>
  </si>
  <si>
    <t>2CE0330TSP</t>
  </si>
  <si>
    <t>A1217</t>
  </si>
  <si>
    <t>2CE0330TT2</t>
  </si>
  <si>
    <t>A1219</t>
  </si>
  <si>
    <t>2CE0330TVC</t>
  </si>
  <si>
    <t>A1220</t>
  </si>
  <si>
    <t>2CE0330TL6</t>
  </si>
  <si>
    <t>A1223</t>
  </si>
  <si>
    <t>2CE0330TQK</t>
  </si>
  <si>
    <t>A1224</t>
  </si>
  <si>
    <t>2CE0330TLR</t>
  </si>
  <si>
    <t>A1226</t>
  </si>
  <si>
    <t>2CE0330TQ5</t>
  </si>
  <si>
    <t>A1228</t>
  </si>
  <si>
    <t>2CE0330TRR</t>
  </si>
  <si>
    <t>A1229</t>
  </si>
  <si>
    <t>2CE0330TPQ</t>
  </si>
  <si>
    <t>A1230</t>
  </si>
  <si>
    <t>2CE0330TTR</t>
  </si>
  <si>
    <t>A1231</t>
  </si>
  <si>
    <t>2CE0330TT3</t>
  </si>
  <si>
    <t>A1232</t>
  </si>
  <si>
    <t>2CE0330TMR</t>
  </si>
  <si>
    <t>A1233</t>
  </si>
  <si>
    <t>2CE0330TV5</t>
  </si>
  <si>
    <t>A1234</t>
  </si>
  <si>
    <t>2CE0330TVB</t>
  </si>
  <si>
    <t>A1235</t>
  </si>
  <si>
    <t>2CE0330THX</t>
  </si>
  <si>
    <t>A1242</t>
  </si>
  <si>
    <t>2CE0330TQG</t>
  </si>
  <si>
    <t>A1254</t>
  </si>
  <si>
    <t>2CE0330TNX</t>
  </si>
  <si>
    <t>A1255</t>
  </si>
  <si>
    <t>2CE0330TTK</t>
  </si>
  <si>
    <t>A1263</t>
  </si>
  <si>
    <t>2CE0330TV4</t>
  </si>
  <si>
    <t>A1250</t>
  </si>
  <si>
    <t>2CE0330TW6</t>
  </si>
  <si>
    <t>A1264</t>
  </si>
  <si>
    <t>2CE0330TTS</t>
  </si>
  <si>
    <t>A1269</t>
  </si>
  <si>
    <t>2CE0330TQN</t>
  </si>
  <si>
    <t>A1249</t>
  </si>
  <si>
    <t>2CE0330TKC</t>
  </si>
  <si>
    <t>A1290</t>
  </si>
  <si>
    <t>2CE0330TTW</t>
  </si>
  <si>
    <t>A1251</t>
  </si>
  <si>
    <t>2CE0330TM5</t>
  </si>
  <si>
    <t>A1248</t>
  </si>
  <si>
    <t>A1293</t>
  </si>
  <si>
    <t>2CE0330TVG</t>
  </si>
  <si>
    <t>A1270</t>
  </si>
  <si>
    <t>DELL LATITUDE 13 LAPTOP</t>
  </si>
  <si>
    <t>11/07</t>
  </si>
  <si>
    <t>9F9DY4J</t>
  </si>
  <si>
    <t>A1271</t>
  </si>
  <si>
    <t>4C9DY4J</t>
  </si>
  <si>
    <t>A1272</t>
  </si>
  <si>
    <t>1C9DY4J</t>
  </si>
  <si>
    <t>A1273</t>
  </si>
  <si>
    <t>4D9DY4J</t>
  </si>
  <si>
    <t>A1274</t>
  </si>
  <si>
    <t>2D9DY4J</t>
  </si>
  <si>
    <t>A1276</t>
  </si>
  <si>
    <t>5F9DY4J</t>
  </si>
  <si>
    <t>A1277</t>
  </si>
  <si>
    <t>CC9DY4J</t>
  </si>
  <si>
    <t>A1278</t>
  </si>
  <si>
    <t>8F9DY4J</t>
  </si>
  <si>
    <t>A1279</t>
  </si>
  <si>
    <t>5J9DY4J</t>
  </si>
  <si>
    <t>A1280</t>
  </si>
  <si>
    <t>9J9DY4J</t>
  </si>
  <si>
    <t>A1281</t>
  </si>
  <si>
    <t>DJ9DY4J</t>
  </si>
  <si>
    <t>A1282</t>
  </si>
  <si>
    <t>4J9DY4J</t>
  </si>
  <si>
    <t>A1283</t>
  </si>
  <si>
    <t>CJ9DY4J</t>
  </si>
  <si>
    <t>A1284</t>
  </si>
  <si>
    <t>B3WDY4J</t>
  </si>
  <si>
    <t>A1285</t>
  </si>
  <si>
    <t>15WDY4J</t>
  </si>
  <si>
    <t>A1287</t>
  </si>
  <si>
    <t>C4WDY4J</t>
  </si>
  <si>
    <t>A1288</t>
  </si>
  <si>
    <t>17WDY4J</t>
  </si>
  <si>
    <t>A1289</t>
  </si>
  <si>
    <t>87WDY4J</t>
  </si>
  <si>
    <t>A1291</t>
  </si>
  <si>
    <t>DELL OPTIPLEX 790DT</t>
  </si>
  <si>
    <t>11/09</t>
  </si>
  <si>
    <t>A1294</t>
  </si>
  <si>
    <t>A1338</t>
  </si>
  <si>
    <t>A1397</t>
  </si>
  <si>
    <t>ASUS X54C</t>
  </si>
  <si>
    <t>12/16</t>
  </si>
  <si>
    <t>C3N0AS670945136</t>
  </si>
  <si>
    <t>A1301</t>
  </si>
  <si>
    <t>C3N0AS670910136</t>
  </si>
  <si>
    <t>A1302</t>
  </si>
  <si>
    <t>C3N0AS67094913A</t>
  </si>
  <si>
    <t>A1303</t>
  </si>
  <si>
    <t>C3N0AS670944136</t>
  </si>
  <si>
    <t>A1304</t>
  </si>
  <si>
    <t>C3N0AS67085413C</t>
  </si>
  <si>
    <t>A1305</t>
  </si>
  <si>
    <t>C3N0AS67091813A</t>
  </si>
  <si>
    <t>A1306</t>
  </si>
  <si>
    <t>C3N0AS67092213B</t>
  </si>
  <si>
    <t>A1307</t>
  </si>
  <si>
    <t>C3N0AS67085313C</t>
  </si>
  <si>
    <t>A1308</t>
  </si>
  <si>
    <t>C3N0AS67088113D</t>
  </si>
  <si>
    <t>A1309</t>
  </si>
  <si>
    <t>C3N0AS67087213D</t>
  </si>
  <si>
    <t>A1310</t>
  </si>
  <si>
    <t>C3N0AS670870134</t>
  </si>
  <si>
    <t>A1367</t>
  </si>
  <si>
    <t>C3N0AS67093813C</t>
  </si>
  <si>
    <t>A1311</t>
  </si>
  <si>
    <t>C3N0AS67089213C</t>
  </si>
  <si>
    <t>A1398</t>
  </si>
  <si>
    <t>C3N0AS670693132</t>
  </si>
  <si>
    <t>A1399</t>
  </si>
  <si>
    <t>C3N0AS670964131</t>
  </si>
  <si>
    <t>A1344</t>
  </si>
  <si>
    <t>C3N0AS670885139</t>
  </si>
  <si>
    <t>A1402</t>
  </si>
  <si>
    <t>C3N0AS67085113E</t>
  </si>
  <si>
    <t>A1348</t>
  </si>
  <si>
    <t>C3N0AS670866139</t>
  </si>
  <si>
    <t>A1349</t>
  </si>
  <si>
    <t>C3N0AS670894139</t>
  </si>
  <si>
    <t>A1350</t>
  </si>
  <si>
    <t>C3N0AS67089313B</t>
  </si>
  <si>
    <t>A1351</t>
  </si>
  <si>
    <t>C3N0AS670954138</t>
  </si>
  <si>
    <t>A1352</t>
  </si>
  <si>
    <t>C3N0AS670952133</t>
  </si>
  <si>
    <t>A1353</t>
  </si>
  <si>
    <t>C3N0AS67101313D</t>
  </si>
  <si>
    <t>A1354</t>
  </si>
  <si>
    <t>C3N0AS67086213D</t>
  </si>
  <si>
    <t>A1355</t>
  </si>
  <si>
    <t>C3N0AS670896137</t>
  </si>
  <si>
    <t>A1356</t>
  </si>
  <si>
    <t>C3N0AS670977138</t>
  </si>
  <si>
    <t>A1359</t>
  </si>
  <si>
    <t>C3N0AS67089013D</t>
  </si>
  <si>
    <t>A1360</t>
  </si>
  <si>
    <t>C3N0AS670967138</t>
  </si>
  <si>
    <t>A1361</t>
  </si>
  <si>
    <t>C3N0AS67091513B</t>
  </si>
  <si>
    <t>A1362</t>
  </si>
  <si>
    <t>C3N0AS670942132</t>
  </si>
  <si>
    <t>A1363</t>
  </si>
  <si>
    <t>C3N0AS670883132</t>
  </si>
  <si>
    <t>A1374</t>
  </si>
  <si>
    <t>C3N0AS670835133</t>
  </si>
  <si>
    <t>A1377</t>
  </si>
  <si>
    <t>C3N0AS670939139</t>
  </si>
  <si>
    <t>A1379</t>
  </si>
  <si>
    <t>C3N0AS67096913E</t>
  </si>
  <si>
    <t>A1380</t>
  </si>
  <si>
    <t>C3N0AS670860135</t>
  </si>
  <si>
    <t>A1381</t>
  </si>
  <si>
    <t>C3N0AS67100113G</t>
  </si>
  <si>
    <t>A1382</t>
  </si>
  <si>
    <t>C3N0AS67090213B</t>
  </si>
  <si>
    <t>A1383</t>
  </si>
  <si>
    <t>C3N0AS67086913G</t>
  </si>
  <si>
    <t>A1384</t>
  </si>
  <si>
    <t>C3N0AS67084513C</t>
  </si>
  <si>
    <t>A1385</t>
  </si>
  <si>
    <t>C3N0AS670937130</t>
  </si>
  <si>
    <t>A1386</t>
  </si>
  <si>
    <t>C3N0AS670946136</t>
  </si>
  <si>
    <t>A1387</t>
  </si>
  <si>
    <t>C3N0AS670977134</t>
  </si>
  <si>
    <t>A1403</t>
  </si>
  <si>
    <t>C3N0AS69940313F</t>
  </si>
  <si>
    <t>A1404</t>
  </si>
  <si>
    <t>C3N0AS67094013F</t>
  </si>
  <si>
    <t>A1405</t>
  </si>
  <si>
    <t>C3N0AS670897137</t>
  </si>
  <si>
    <t>A1406</t>
  </si>
  <si>
    <t>C3N0AS67099313H</t>
  </si>
  <si>
    <t>A1408</t>
  </si>
  <si>
    <t>C3N0AS671002139</t>
  </si>
  <si>
    <t>A1343</t>
  </si>
  <si>
    <t>CETLIC  G 630</t>
  </si>
  <si>
    <t>12/11</t>
  </si>
  <si>
    <t>12H1863</t>
  </si>
  <si>
    <t>A1300</t>
  </si>
  <si>
    <t>CELTIC G 645</t>
  </si>
  <si>
    <t>12/17</t>
  </si>
  <si>
    <t>12L3729</t>
  </si>
  <si>
    <t>A1358</t>
  </si>
  <si>
    <t>12L3717</t>
  </si>
  <si>
    <t>A1365</t>
  </si>
  <si>
    <t>12L3728</t>
  </si>
  <si>
    <t>A1366</t>
  </si>
  <si>
    <t>12L3739</t>
  </si>
  <si>
    <t>A1667</t>
  </si>
  <si>
    <t>12L3736</t>
  </si>
  <si>
    <t>A1369</t>
  </si>
  <si>
    <t>12L3724</t>
  </si>
  <si>
    <t>A1370</t>
  </si>
  <si>
    <t>12L3721</t>
  </si>
  <si>
    <t>A1371</t>
  </si>
  <si>
    <t>12L3737</t>
  </si>
  <si>
    <t>A1372</t>
  </si>
  <si>
    <t>12L3738</t>
  </si>
  <si>
    <t>A1373</t>
  </si>
  <si>
    <t>12L3732</t>
  </si>
  <si>
    <t>A1375</t>
  </si>
  <si>
    <t>12L3723</t>
  </si>
  <si>
    <t>A1376</t>
  </si>
  <si>
    <t>12L3715</t>
  </si>
  <si>
    <t>A1389</t>
  </si>
  <si>
    <t>12L3731</t>
  </si>
  <si>
    <t>A1390</t>
  </si>
  <si>
    <t>12L3727</t>
  </si>
  <si>
    <t>A1400</t>
  </si>
  <si>
    <t>12L3719</t>
  </si>
  <si>
    <t>A1401</t>
  </si>
  <si>
    <t>12L3730</t>
  </si>
  <si>
    <t>A1410</t>
  </si>
  <si>
    <t>12L3718</t>
  </si>
  <si>
    <t>A1407</t>
  </si>
  <si>
    <t>12L3722</t>
  </si>
  <si>
    <t>ZZ0071</t>
  </si>
  <si>
    <t>ZZ0072</t>
  </si>
  <si>
    <t>ZZ0073</t>
  </si>
  <si>
    <t>ZZ0074</t>
  </si>
  <si>
    <t>ZZ0075</t>
  </si>
  <si>
    <t>13/01</t>
  </si>
  <si>
    <t>60 Asus x550</t>
  </si>
  <si>
    <t>13/02</t>
  </si>
  <si>
    <t>15 Asus Vivo</t>
  </si>
  <si>
    <t>A1460</t>
  </si>
  <si>
    <t>Computer PCP Peripherals</t>
  </si>
  <si>
    <t>14/03</t>
  </si>
  <si>
    <t>A1459</t>
  </si>
  <si>
    <t>A1467</t>
  </si>
  <si>
    <t>A1461</t>
  </si>
  <si>
    <t>14G3859</t>
  </si>
  <si>
    <t>ZZ0036</t>
  </si>
  <si>
    <t>19 INCH MONITORS</t>
  </si>
  <si>
    <t>MONITORS</t>
  </si>
  <si>
    <t>15/09</t>
  </si>
  <si>
    <t>B1093</t>
  </si>
  <si>
    <t>HP Prodesk 400</t>
  </si>
  <si>
    <t>15/01</t>
  </si>
  <si>
    <t>CZC5241BNR</t>
  </si>
  <si>
    <t>B1094</t>
  </si>
  <si>
    <t>CZC5241BPB</t>
  </si>
  <si>
    <t>B1095</t>
  </si>
  <si>
    <t>CZC5241BNT</t>
  </si>
  <si>
    <t>B1096</t>
  </si>
  <si>
    <t>CZC5241BYB</t>
  </si>
  <si>
    <t>B1018</t>
  </si>
  <si>
    <t>CZC5241C0W</t>
  </si>
  <si>
    <t>B1017</t>
  </si>
  <si>
    <t>CZC5241BV5</t>
  </si>
  <si>
    <t>B1023</t>
  </si>
  <si>
    <t>CZC5241BVQ</t>
  </si>
  <si>
    <t>B1057</t>
  </si>
  <si>
    <t>CZC43923HY</t>
  </si>
  <si>
    <t>B1059</t>
  </si>
  <si>
    <t>CZC43923JB</t>
  </si>
  <si>
    <t>B1063</t>
  </si>
  <si>
    <t>CZC5010H5M</t>
  </si>
  <si>
    <t>B1046</t>
  </si>
  <si>
    <t>CZC5241C0Q</t>
  </si>
  <si>
    <t>B1045</t>
  </si>
  <si>
    <t>CZC5241BV4</t>
  </si>
  <si>
    <t>B1044</t>
  </si>
  <si>
    <t>CVC5241BVN</t>
  </si>
  <si>
    <t>B1035</t>
  </si>
  <si>
    <t>CZC43923J4</t>
  </si>
  <si>
    <t>B1062</t>
  </si>
  <si>
    <t>CZC43923KH</t>
  </si>
  <si>
    <t>B1090</t>
  </si>
  <si>
    <t>CZC5241BPQ</t>
  </si>
  <si>
    <t>B1024</t>
  </si>
  <si>
    <t>CVC5241BVL</t>
  </si>
  <si>
    <t>B1004</t>
  </si>
  <si>
    <t>CZC5241BV9</t>
  </si>
  <si>
    <t>B1097</t>
  </si>
  <si>
    <t>CVC5241BN7</t>
  </si>
  <si>
    <t>B1019</t>
  </si>
  <si>
    <t>CVC5241BVB</t>
  </si>
  <si>
    <t>B1006</t>
  </si>
  <si>
    <t>CZC5241C13</t>
  </si>
  <si>
    <t>B1025</t>
  </si>
  <si>
    <t>CZC5241C0M</t>
  </si>
  <si>
    <t>B1005</t>
  </si>
  <si>
    <t>CZC5241BV7</t>
  </si>
  <si>
    <t>B1042</t>
  </si>
  <si>
    <t>CZC43923R1</t>
  </si>
  <si>
    <t>B1030</t>
  </si>
  <si>
    <t>CZC43923K3</t>
  </si>
  <si>
    <t>B1031</t>
  </si>
  <si>
    <t>CZC5010GYL</t>
  </si>
  <si>
    <t>B1029</t>
  </si>
  <si>
    <t>CZC43923J1</t>
  </si>
  <si>
    <t>B1034</t>
  </si>
  <si>
    <t>CZC43923QX</t>
  </si>
  <si>
    <t>B1032</t>
  </si>
  <si>
    <t>CZC43923RH</t>
  </si>
  <si>
    <t>B1033</t>
  </si>
  <si>
    <t>CZC43923RK</t>
  </si>
  <si>
    <t>B1043</t>
  </si>
  <si>
    <t>CZC5010H61</t>
  </si>
  <si>
    <t>B1040</t>
  </si>
  <si>
    <t>CZC43923QN</t>
  </si>
  <si>
    <t>B1039</t>
  </si>
  <si>
    <t>CZC43923JQ</t>
  </si>
  <si>
    <t>B1001</t>
  </si>
  <si>
    <t>CZC5241BV3</t>
  </si>
  <si>
    <t>B1016</t>
  </si>
  <si>
    <t>CZC5241C0P</t>
  </si>
  <si>
    <t>B1041</t>
  </si>
  <si>
    <t>CZC43923K7</t>
  </si>
  <si>
    <t>B1037</t>
  </si>
  <si>
    <t>CZC43923JL</t>
  </si>
  <si>
    <t>B1028</t>
  </si>
  <si>
    <t>CZC43923ZW</t>
  </si>
  <si>
    <t>B1036</t>
  </si>
  <si>
    <t>CZC43923VB</t>
  </si>
  <si>
    <t>B1038</t>
  </si>
  <si>
    <t>B1064</t>
  </si>
  <si>
    <t>CZC43923KK</t>
  </si>
  <si>
    <t>B1079</t>
  </si>
  <si>
    <t>CZC5241CBY</t>
  </si>
  <si>
    <t>B1078</t>
  </si>
  <si>
    <t>CZC5241BPP</t>
  </si>
  <si>
    <t>B1084</t>
  </si>
  <si>
    <t>CZC5241BVJ</t>
  </si>
  <si>
    <t>B1086</t>
  </si>
  <si>
    <t>CZC5241BNF</t>
  </si>
  <si>
    <t>B1085</t>
  </si>
  <si>
    <t>CZC5241BPN</t>
  </si>
  <si>
    <t>B1027</t>
  </si>
  <si>
    <t>CZC43923QQ</t>
  </si>
  <si>
    <t>B1026</t>
  </si>
  <si>
    <t>CZC5010H55</t>
  </si>
  <si>
    <t>B1077</t>
  </si>
  <si>
    <t>CZC5241BNY</t>
  </si>
  <si>
    <t>B1076</t>
  </si>
  <si>
    <t>CZC5241BNQ</t>
  </si>
  <si>
    <t>B1072</t>
  </si>
  <si>
    <t>CZC5241BP4</t>
  </si>
  <si>
    <t>B1074</t>
  </si>
  <si>
    <t>CZC5241BPM</t>
  </si>
  <si>
    <t>B1070</t>
  </si>
  <si>
    <t>CZC5241BXD</t>
  </si>
  <si>
    <t>B1068</t>
  </si>
  <si>
    <t>CZC5241BPS</t>
  </si>
  <si>
    <t>B1067</t>
  </si>
  <si>
    <t>CZC5241BPL</t>
  </si>
  <si>
    <t>B1049</t>
  </si>
  <si>
    <t xml:space="preserve">CZC43923JP </t>
  </si>
  <si>
    <t>B1048</t>
  </si>
  <si>
    <t>CZC43923W2</t>
  </si>
  <si>
    <t>B1047</t>
  </si>
  <si>
    <t>CZC43923VJ</t>
  </si>
  <si>
    <t>A1050</t>
  </si>
  <si>
    <t>CZC43923Q8</t>
  </si>
  <si>
    <t>B1051</t>
  </si>
  <si>
    <t>CZC43923KF</t>
  </si>
  <si>
    <t>B1052</t>
  </si>
  <si>
    <t>CZC43923Q6</t>
  </si>
  <si>
    <t>B1055</t>
  </si>
  <si>
    <t>CZC43923HW</t>
  </si>
  <si>
    <t>B1054</t>
  </si>
  <si>
    <t>CZC43923RF</t>
  </si>
  <si>
    <t>B1053</t>
  </si>
  <si>
    <t>CZC25010GWH</t>
  </si>
  <si>
    <t>B1088</t>
  </si>
  <si>
    <t>CZC5241BPK</t>
  </si>
  <si>
    <t>B1087</t>
  </si>
  <si>
    <t>CZC5241BPC</t>
  </si>
  <si>
    <t>B1081</t>
  </si>
  <si>
    <t>CZC5241BPY</t>
  </si>
  <si>
    <t>B1089</t>
  </si>
  <si>
    <t>CZC5241BPF</t>
  </si>
  <si>
    <t>B1065</t>
  </si>
  <si>
    <t>CZC5241C0T</t>
  </si>
  <si>
    <t>B1066</t>
  </si>
  <si>
    <t>CZC5241BPD</t>
  </si>
  <si>
    <t>CZC5241BPT</t>
  </si>
  <si>
    <t>B1083</t>
  </si>
  <si>
    <t>CZC5241BP0</t>
  </si>
  <si>
    <t>B1075</t>
  </si>
  <si>
    <t>CZC2541BP2</t>
  </si>
  <si>
    <t>CZC5241BP2</t>
  </si>
  <si>
    <t>B1071</t>
  </si>
  <si>
    <t>CZC5241BNB</t>
  </si>
  <si>
    <t>B1069</t>
  </si>
  <si>
    <t>CZC5241BP5</t>
  </si>
  <si>
    <t>B1060</t>
  </si>
  <si>
    <t>CZC43923KM</t>
  </si>
  <si>
    <t>B1061</t>
  </si>
  <si>
    <t>CZC4391CV4</t>
  </si>
  <si>
    <t>B1058</t>
  </si>
  <si>
    <t>CZC43923R3</t>
  </si>
  <si>
    <t>B1056</t>
  </si>
  <si>
    <t>CZC43923JZ</t>
  </si>
  <si>
    <t>B1098</t>
  </si>
  <si>
    <t>CZC5241BQ0</t>
  </si>
  <si>
    <t>B1091</t>
  </si>
  <si>
    <t>CZC5241BNV</t>
  </si>
  <si>
    <t>B1092</t>
  </si>
  <si>
    <t>CZC5241BNK</t>
  </si>
  <si>
    <t>B1015</t>
  </si>
  <si>
    <t>CZC5241BV8</t>
  </si>
  <si>
    <t>B1014</t>
  </si>
  <si>
    <t>CZC5241BVT</t>
  </si>
  <si>
    <t>B1013</t>
  </si>
  <si>
    <t>CZC5241C0R</t>
  </si>
  <si>
    <t>B1020</t>
  </si>
  <si>
    <t>CZC5241BVH</t>
  </si>
  <si>
    <t>B1021</t>
  </si>
  <si>
    <t>CZC5241BVS</t>
  </si>
  <si>
    <t>B1022</t>
  </si>
  <si>
    <t>CZC5241BVC</t>
  </si>
  <si>
    <t>B1010</t>
  </si>
  <si>
    <t>CZC5241C10</t>
  </si>
  <si>
    <t>B1011</t>
  </si>
  <si>
    <t>CZC5241BV1</t>
  </si>
  <si>
    <t>B1012</t>
  </si>
  <si>
    <t>CZC5241C12</t>
  </si>
  <si>
    <t>B1009</t>
  </si>
  <si>
    <t>CZC5241C0V</t>
  </si>
  <si>
    <t>B1008</t>
  </si>
  <si>
    <t>CZC52451BVP</t>
  </si>
  <si>
    <t>B1007</t>
  </si>
  <si>
    <t>CZC5241BVD</t>
  </si>
  <si>
    <t>B1100</t>
  </si>
  <si>
    <t>CZC5241BPX</t>
  </si>
  <si>
    <t>B1099</t>
  </si>
  <si>
    <t>CZC5241BNP</t>
  </si>
  <si>
    <t>B1080</t>
  </si>
  <si>
    <t>CZC5241BPZ</t>
  </si>
  <si>
    <t>B1003</t>
  </si>
  <si>
    <t>B1002</t>
  </si>
  <si>
    <t>CZC5241C0N</t>
  </si>
  <si>
    <t>B1133</t>
  </si>
  <si>
    <t>CZC5241CFY</t>
  </si>
  <si>
    <t>B1104</t>
  </si>
  <si>
    <t>CZC5241CH5</t>
  </si>
  <si>
    <t>B1101</t>
  </si>
  <si>
    <t>CZC5241CB4</t>
  </si>
  <si>
    <t>B1102</t>
  </si>
  <si>
    <t>CZC5241CJ6</t>
  </si>
  <si>
    <t>B1103</t>
  </si>
  <si>
    <t>CZC5241ABU</t>
  </si>
  <si>
    <t>B1105</t>
  </si>
  <si>
    <t>CZC5241CH7</t>
  </si>
  <si>
    <t>B1106</t>
  </si>
  <si>
    <t>CZC5241CGX</t>
  </si>
  <si>
    <t>B1140</t>
  </si>
  <si>
    <t>CZC5241CGJ</t>
  </si>
  <si>
    <t>B1139</t>
  </si>
  <si>
    <t>CZC5241CJ4</t>
  </si>
  <si>
    <t>B1138</t>
  </si>
  <si>
    <t>CZC5241CBP</t>
  </si>
  <si>
    <t>B1137</t>
  </si>
  <si>
    <t>CZC5241CGT</t>
  </si>
  <si>
    <t>B1124</t>
  </si>
  <si>
    <t>CZC5241CHS</t>
  </si>
  <si>
    <t>B1121</t>
  </si>
  <si>
    <t>CZC5241CH4</t>
  </si>
  <si>
    <t>B1122</t>
  </si>
  <si>
    <t>CZC5241CB6</t>
  </si>
  <si>
    <t>B1120</t>
  </si>
  <si>
    <t>CZC5241CH1</t>
  </si>
  <si>
    <t>B1117</t>
  </si>
  <si>
    <t>CZC5241CJ0</t>
  </si>
  <si>
    <t>B1119</t>
  </si>
  <si>
    <t>CZC5241CHR</t>
  </si>
  <si>
    <t>B1118</t>
  </si>
  <si>
    <t>CZC5241CHN</t>
  </si>
  <si>
    <t>B1116</t>
  </si>
  <si>
    <t>CZC5241CHB</t>
  </si>
  <si>
    <t>B1113</t>
  </si>
  <si>
    <t>CZC5241CH9</t>
  </si>
  <si>
    <t>B1114</t>
  </si>
  <si>
    <t>CZC5241CFT</t>
  </si>
  <si>
    <t>B1112</t>
  </si>
  <si>
    <t>CZC5241CJ2</t>
  </si>
  <si>
    <t>B1111</t>
  </si>
  <si>
    <t>CZC5241CHQ</t>
  </si>
  <si>
    <t>B1110</t>
  </si>
  <si>
    <t>CZC5241</t>
  </si>
  <si>
    <t>B1109</t>
  </si>
  <si>
    <t>CZC5241CJ5</t>
  </si>
  <si>
    <t>B1107</t>
  </si>
  <si>
    <t>CZC5241CJ3</t>
  </si>
  <si>
    <t>B1108</t>
  </si>
  <si>
    <t>CZC5241CHK</t>
  </si>
  <si>
    <t>B1125</t>
  </si>
  <si>
    <t>CZC5241CGV</t>
  </si>
  <si>
    <t>B1126</t>
  </si>
  <si>
    <t>CZC5241CHF</t>
  </si>
  <si>
    <t>B1127</t>
  </si>
  <si>
    <t>CZC5241CGL</t>
  </si>
  <si>
    <t>B1128</t>
  </si>
  <si>
    <t>CZC5241CJ1</t>
  </si>
  <si>
    <t>CZC5241CB5</t>
  </si>
  <si>
    <t>B1130</t>
  </si>
  <si>
    <t>CZC5241CHP</t>
  </si>
  <si>
    <t>B1131</t>
  </si>
  <si>
    <t>CZC5241C9X</t>
  </si>
  <si>
    <t>B1132</t>
  </si>
  <si>
    <t>CZC5241CG0</t>
  </si>
  <si>
    <t>B1123</t>
  </si>
  <si>
    <t>CZC5241CHX</t>
  </si>
  <si>
    <t>B1115</t>
  </si>
  <si>
    <t>CZC5241C2G</t>
  </si>
  <si>
    <t>B1134</t>
  </si>
  <si>
    <t>CZC5241CBJ</t>
  </si>
  <si>
    <t>B1135</t>
  </si>
  <si>
    <t>CZC5241CHW</t>
  </si>
  <si>
    <t>B1136</t>
  </si>
  <si>
    <t>CZC5241CBR</t>
  </si>
  <si>
    <t>A1536</t>
  </si>
  <si>
    <t>ASUS TRANSFORMER BOOK T100H</t>
  </si>
  <si>
    <t>16/39</t>
  </si>
  <si>
    <t>G4N0CV063436148</t>
  </si>
  <si>
    <t>A1537</t>
  </si>
  <si>
    <t>FAN0CY60038542G</t>
  </si>
  <si>
    <t>B1144</t>
  </si>
  <si>
    <t>FANOCY60039242B</t>
  </si>
  <si>
    <t>A1505</t>
  </si>
  <si>
    <t>HP proBook 455</t>
  </si>
  <si>
    <t>16/01</t>
  </si>
  <si>
    <t>CND54923TN</t>
  </si>
  <si>
    <t>A1504</t>
  </si>
  <si>
    <t>CND54924DB</t>
  </si>
  <si>
    <t>A1503</t>
  </si>
  <si>
    <t>CND54924HJ</t>
  </si>
  <si>
    <t>A1507</t>
  </si>
  <si>
    <t>CND54923T7</t>
  </si>
  <si>
    <t>A1508</t>
  </si>
  <si>
    <t>CMD54924LD</t>
  </si>
  <si>
    <t>A1509</t>
  </si>
  <si>
    <t>CND54923TW</t>
  </si>
  <si>
    <t>A1510</t>
  </si>
  <si>
    <t>CND549245G</t>
  </si>
  <si>
    <t>A1511</t>
  </si>
  <si>
    <t>CND54923VH</t>
  </si>
  <si>
    <t>A1512</t>
  </si>
  <si>
    <t>CND54923RV</t>
  </si>
  <si>
    <t>A1513</t>
  </si>
  <si>
    <t>CND54923S8</t>
  </si>
  <si>
    <t>A1514</t>
  </si>
  <si>
    <t>CND54924LL</t>
  </si>
  <si>
    <t>A1515</t>
  </si>
  <si>
    <t>CND549248C</t>
  </si>
  <si>
    <t>A1516</t>
  </si>
  <si>
    <t>CND549244X</t>
  </si>
  <si>
    <t>A1517</t>
  </si>
  <si>
    <t>CND54923W1</t>
  </si>
  <si>
    <t>A1526</t>
  </si>
  <si>
    <t>CND54924LJ</t>
  </si>
  <si>
    <t>A1527</t>
  </si>
  <si>
    <t>CND54923SF</t>
  </si>
  <si>
    <t>A1528</t>
  </si>
  <si>
    <t>CND549247C</t>
  </si>
  <si>
    <t>A1530</t>
  </si>
  <si>
    <t>CND54924LN</t>
  </si>
  <si>
    <t>A1533</t>
  </si>
  <si>
    <t>CND54924DG</t>
  </si>
  <si>
    <t>A1534</t>
  </si>
  <si>
    <t>CND549244Y</t>
  </si>
  <si>
    <t>B1167</t>
  </si>
  <si>
    <t>Toshiba Satellite Pro</t>
  </si>
  <si>
    <t>17/617374</t>
  </si>
  <si>
    <t>3H059690H</t>
  </si>
  <si>
    <t>B1168</t>
  </si>
  <si>
    <t>3H059793H</t>
  </si>
  <si>
    <t>B1169</t>
  </si>
  <si>
    <t>3H060003H</t>
  </si>
  <si>
    <t>B1170</t>
  </si>
  <si>
    <t>3H059788H</t>
  </si>
  <si>
    <t>B1171</t>
  </si>
  <si>
    <t>3H059993H</t>
  </si>
  <si>
    <t>B1172</t>
  </si>
  <si>
    <t>3H060011H</t>
  </si>
  <si>
    <t>B1173</t>
  </si>
  <si>
    <t>3H059956H</t>
  </si>
  <si>
    <t>B1174</t>
  </si>
  <si>
    <t>3H059787H</t>
  </si>
  <si>
    <t>B1175</t>
  </si>
  <si>
    <t>3H060042H</t>
  </si>
  <si>
    <t>B1176</t>
  </si>
  <si>
    <t>3H059961H</t>
  </si>
  <si>
    <t>B1177</t>
  </si>
  <si>
    <t>3H060009H</t>
  </si>
  <si>
    <t>B1178</t>
  </si>
  <si>
    <t>3H059778H</t>
  </si>
  <si>
    <t>B1179</t>
  </si>
  <si>
    <t>3H059771H</t>
  </si>
  <si>
    <t>B1182</t>
  </si>
  <si>
    <t>3H059702H</t>
  </si>
  <si>
    <t>B1183</t>
  </si>
  <si>
    <t>3H060002H</t>
  </si>
  <si>
    <t>B1184</t>
  </si>
  <si>
    <t>3H059774H</t>
  </si>
  <si>
    <t>B1180</t>
  </si>
  <si>
    <t>3H059773H</t>
  </si>
  <si>
    <t>B1181</t>
  </si>
  <si>
    <t>3H059803H</t>
  </si>
  <si>
    <t>B1185</t>
  </si>
  <si>
    <t>3H059800H</t>
  </si>
  <si>
    <t>B1186</t>
  </si>
  <si>
    <t>3H059772H</t>
  </si>
  <si>
    <t>B1187</t>
  </si>
  <si>
    <t>3H045975H</t>
  </si>
  <si>
    <t>B1188</t>
  </si>
  <si>
    <t>3H059795H</t>
  </si>
  <si>
    <t>B1189</t>
  </si>
  <si>
    <t>3H059785H</t>
  </si>
  <si>
    <t>B1190</t>
  </si>
  <si>
    <t>3H059753H</t>
  </si>
  <si>
    <t>B1191</t>
  </si>
  <si>
    <t>3H059760H</t>
  </si>
  <si>
    <t>B1192</t>
  </si>
  <si>
    <t>3H059953H</t>
  </si>
  <si>
    <t>B1193</t>
  </si>
  <si>
    <t>3H059767H</t>
  </si>
  <si>
    <t>B1194</t>
  </si>
  <si>
    <t>3H059752H</t>
  </si>
  <si>
    <t>B1195</t>
  </si>
  <si>
    <t>3H059779H</t>
  </si>
  <si>
    <t>B1196</t>
  </si>
  <si>
    <t>3H060032H</t>
  </si>
  <si>
    <t>B1203</t>
  </si>
  <si>
    <t>3H138354H</t>
  </si>
  <si>
    <t>B1200</t>
  </si>
  <si>
    <t>3H138341H</t>
  </si>
  <si>
    <t>B1208</t>
  </si>
  <si>
    <t>3H138349H</t>
  </si>
  <si>
    <t>3H138393H</t>
  </si>
  <si>
    <t>3H138326H</t>
  </si>
  <si>
    <t>3H138350H</t>
  </si>
  <si>
    <t>B1206</t>
  </si>
  <si>
    <t>3H138355H</t>
  </si>
  <si>
    <t>3H138343H</t>
  </si>
  <si>
    <t>3H138333H</t>
  </si>
  <si>
    <t>3H138344H</t>
  </si>
  <si>
    <t>3H138336H</t>
  </si>
  <si>
    <t>3H138327H</t>
  </si>
  <si>
    <t>B1201</t>
  </si>
  <si>
    <t>3H138339H</t>
  </si>
  <si>
    <t>B1202</t>
  </si>
  <si>
    <t>3H138338H</t>
  </si>
  <si>
    <t>3H138331H</t>
  </si>
  <si>
    <t>3H138329H</t>
  </si>
  <si>
    <t>3H138335H</t>
  </si>
  <si>
    <t>B1198</t>
  </si>
  <si>
    <t>3H138328H</t>
  </si>
  <si>
    <t>3H138332H</t>
  </si>
  <si>
    <t>3H138347H</t>
  </si>
  <si>
    <t>3H138340H</t>
  </si>
  <si>
    <t>B1197</t>
  </si>
  <si>
    <t>3H138345H</t>
  </si>
  <si>
    <t>B1207</t>
  </si>
  <si>
    <t>3H138346H</t>
  </si>
  <si>
    <t>B1209</t>
  </si>
  <si>
    <t>3H138330H</t>
  </si>
  <si>
    <t>3H138342H</t>
  </si>
  <si>
    <t>3H138334H</t>
  </si>
  <si>
    <t>B1205</t>
  </si>
  <si>
    <t>3H138353H</t>
  </si>
  <si>
    <t>B1199</t>
  </si>
  <si>
    <t>3H138356H</t>
  </si>
  <si>
    <t>3H138361H</t>
  </si>
  <si>
    <t>3H138402H</t>
  </si>
  <si>
    <t>HP 3UN47EA Probook 650 G4 (48)</t>
  </si>
  <si>
    <t>HP 3UN52EA Probook 650 G4 (26)</t>
  </si>
  <si>
    <t>Laptops Docking Stations and 1 Pro book (196)</t>
  </si>
  <si>
    <t>Switches and Telephones &amp; transceivers (203)</t>
  </si>
  <si>
    <t>PHOME SYSTEM</t>
  </si>
  <si>
    <t>PS571E-07906len Toshiba Satillite Pro R50-C-15W (10)</t>
  </si>
  <si>
    <t>Logitech USB Headset Mono (20)</t>
  </si>
  <si>
    <t>Adjustment</t>
  </si>
  <si>
    <t>Accumulated depreciation</t>
  </si>
  <si>
    <t>Depreciation</t>
  </si>
  <si>
    <t>For the year</t>
  </si>
  <si>
    <t>On disposals</t>
  </si>
  <si>
    <t>Additions</t>
  </si>
  <si>
    <t>Disposals</t>
  </si>
  <si>
    <t>Original cost</t>
  </si>
  <si>
    <t>Item under €1k - adjusted for - haedsets</t>
  </si>
  <si>
    <t>Item remaining on register transceiver and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</si>
</sst>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 wrapText="1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/>
    <xf numFmtId="43" fontId="5" fillId="0" borderId="0" xfId="1" applyFont="1" applyFill="1" applyAlignment="1">
      <alignment vertical="top"/>
    </xf>
    <xf numFmtId="43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2" fillId="0" borderId="0" xfId="0" applyFont="1"/>
    <xf numFmtId="43" fontId="2" fillId="0" borderId="0" xfId="1" applyFont="1" applyAlignment="1">
      <alignment vertical="top"/>
    </xf>
    <xf numFmtId="43" fontId="2" fillId="0" borderId="0" xfId="0" applyNumberFormat="1" applyFont="1"/>
    <xf numFmtId="0" fontId="5" fillId="0" borderId="0" xfId="0" applyFont="1" applyAlignment="1">
      <alignment vertical="top" wrapText="1"/>
    </xf>
    <xf numFmtId="43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3" fontId="5" fillId="0" borderId="0" xfId="1" applyFont="1" applyBorder="1" applyAlignment="1">
      <alignment vertical="top"/>
    </xf>
    <xf numFmtId="15" fontId="5" fillId="0" borderId="0" xfId="0" applyNumberFormat="1" applyFont="1" applyAlignment="1">
      <alignment vertical="top"/>
    </xf>
    <xf numFmtId="15" fontId="5" fillId="0" borderId="0" xfId="0" applyNumberFormat="1" applyFont="1" applyFill="1" applyAlignment="1">
      <alignment vertical="top"/>
    </xf>
    <xf numFmtId="2" fontId="5" fillId="0" borderId="0" xfId="0" applyNumberFormat="1" applyFont="1" applyFill="1" applyAlignment="1">
      <alignment vertical="top"/>
    </xf>
    <xf numFmtId="15" fontId="5" fillId="0" borderId="0" xfId="0" applyNumberFormat="1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Fill="1" applyAlignment="1">
      <alignment vertical="top"/>
    </xf>
    <xf numFmtId="164" fontId="5" fillId="0" borderId="0" xfId="1" applyNumberFormat="1" applyFont="1" applyFill="1" applyAlignment="1">
      <alignment vertical="top"/>
    </xf>
    <xf numFmtId="164" fontId="5" fillId="0" borderId="0" xfId="1" applyNumberFormat="1" applyFont="1" applyAlignment="1">
      <alignment vertical="top"/>
    </xf>
    <xf numFmtId="164" fontId="5" fillId="0" borderId="0" xfId="1" applyNumberFormat="1" applyFont="1" applyBorder="1" applyAlignment="1">
      <alignment vertical="top"/>
    </xf>
    <xf numFmtId="0" fontId="0" fillId="0" borderId="0" xfId="0" applyFill="1"/>
    <xf numFmtId="43" fontId="2" fillId="4" borderId="0" xfId="1" applyFont="1" applyFill="1" applyAlignment="1">
      <alignment vertical="top" wrapText="1"/>
    </xf>
    <xf numFmtId="0" fontId="2" fillId="2" borderId="1" xfId="0" applyFont="1" applyFill="1" applyBorder="1" applyAlignment="1" applyProtection="1">
      <alignment vertical="top"/>
    </xf>
    <xf numFmtId="0" fontId="2" fillId="0" borderId="0" xfId="0" applyFont="1" applyFill="1" applyAlignment="1">
      <alignment horizontal="left" vertical="top" wrapText="1"/>
    </xf>
    <xf numFmtId="0" fontId="0" fillId="2" borderId="3" xfId="0" applyFill="1" applyBorder="1"/>
    <xf numFmtId="0" fontId="0" fillId="2" borderId="4" xfId="0" applyFill="1" applyBorder="1"/>
    <xf numFmtId="0" fontId="5" fillId="0" borderId="0" xfId="0" applyFont="1" applyFill="1" applyBorder="1" applyAlignment="1">
      <alignment horizontal="left" vertical="top" wrapText="1"/>
    </xf>
    <xf numFmtId="15" fontId="5" fillId="0" borderId="0" xfId="0" applyNumberFormat="1" applyFont="1" applyAlignment="1">
      <alignment horizontal="left" vertical="top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/>
    <xf numFmtId="43" fontId="2" fillId="2" borderId="1" xfId="1" applyFont="1" applyFill="1" applyBorder="1" applyAlignment="1" applyProtection="1">
      <alignment vertical="top" wrapText="1"/>
    </xf>
    <xf numFmtId="43" fontId="5" fillId="0" borderId="0" xfId="1" applyFont="1" applyFill="1" applyAlignment="1">
      <alignment horizontal="right" vertical="top"/>
    </xf>
    <xf numFmtId="43" fontId="0" fillId="0" borderId="0" xfId="1" applyFont="1"/>
    <xf numFmtId="0" fontId="2" fillId="0" borderId="0" xfId="0" applyFont="1" applyFill="1" applyBorder="1" applyAlignment="1">
      <alignment horizontal="left" vertical="top" wrapText="1"/>
    </xf>
    <xf numFmtId="2" fontId="2" fillId="0" borderId="0" xfId="0" applyNumberFormat="1" applyFont="1"/>
    <xf numFmtId="0" fontId="0" fillId="2" borderId="6" xfId="0" applyFill="1" applyBorder="1"/>
    <xf numFmtId="0" fontId="2" fillId="2" borderId="8" xfId="0" applyFont="1" applyFill="1" applyBorder="1"/>
    <xf numFmtId="43" fontId="0" fillId="0" borderId="0" xfId="0" applyNumberFormat="1" applyAlignment="1">
      <alignment vertical="top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43" fontId="2" fillId="2" borderId="6" xfId="0" applyNumberFormat="1" applyFont="1" applyFill="1" applyBorder="1" applyAlignment="1">
      <alignment vertical="center"/>
    </xf>
    <xf numFmtId="43" fontId="2" fillId="2" borderId="8" xfId="0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top"/>
    </xf>
    <xf numFmtId="164" fontId="5" fillId="0" borderId="0" xfId="1" applyNumberFormat="1" applyFont="1" applyFill="1" applyAlignment="1">
      <alignment horizontal="center" vertical="top"/>
    </xf>
    <xf numFmtId="0" fontId="2" fillId="4" borderId="9" xfId="0" applyFont="1" applyFill="1" applyBorder="1" applyAlignment="1" applyProtection="1">
      <alignment vertical="top" wrapText="1"/>
    </xf>
    <xf numFmtId="0" fontId="2" fillId="4" borderId="9" xfId="0" applyFont="1" applyFill="1" applyBorder="1" applyAlignment="1" applyProtection="1">
      <alignment vertical="top"/>
    </xf>
    <xf numFmtId="164" fontId="2" fillId="4" borderId="9" xfId="1" applyNumberFormat="1" applyFont="1" applyFill="1" applyBorder="1" applyAlignment="1" applyProtection="1">
      <alignment horizontal="right" vertical="top" wrapText="1"/>
    </xf>
    <xf numFmtId="0" fontId="2" fillId="4" borderId="9" xfId="0" applyFont="1" applyFill="1" applyBorder="1" applyAlignment="1" applyProtection="1">
      <alignment horizontal="left" vertical="top" wrapText="1"/>
    </xf>
    <xf numFmtId="43" fontId="2" fillId="4" borderId="0" xfId="1" applyFont="1" applyFill="1" applyBorder="1" applyAlignment="1" applyProtection="1">
      <alignment vertical="top" wrapText="1"/>
    </xf>
    <xf numFmtId="43" fontId="2" fillId="4" borderId="9" xfId="1" applyFont="1" applyFill="1" applyBorder="1" applyAlignment="1" applyProtection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/>
    </xf>
    <xf numFmtId="43" fontId="5" fillId="0" borderId="9" xfId="1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 wrapText="1"/>
    </xf>
    <xf numFmtId="43" fontId="5" fillId="0" borderId="0" xfId="1" applyFont="1" applyFill="1" applyBorder="1" applyAlignment="1">
      <alignment vertical="top"/>
    </xf>
    <xf numFmtId="43" fontId="5" fillId="0" borderId="0" xfId="1" applyFont="1" applyFill="1"/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/>
    <xf numFmtId="0" fontId="5" fillId="0" borderId="9" xfId="0" applyFont="1" applyFill="1" applyBorder="1"/>
    <xf numFmtId="43" fontId="5" fillId="0" borderId="9" xfId="1" applyFont="1" applyFill="1" applyBorder="1"/>
    <xf numFmtId="0" fontId="5" fillId="0" borderId="9" xfId="0" applyFont="1" applyFill="1" applyBorder="1" applyAlignment="1">
      <alignment horizontal="left" wrapText="1"/>
    </xf>
    <xf numFmtId="43" fontId="5" fillId="0" borderId="0" xfId="1" applyFont="1" applyFill="1" applyBorder="1"/>
    <xf numFmtId="0" fontId="5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vertical="top" wrapText="1"/>
    </xf>
    <xf numFmtId="15" fontId="5" fillId="0" borderId="9" xfId="0" applyNumberFormat="1" applyFont="1" applyFill="1" applyBorder="1" applyAlignment="1">
      <alignment horizontal="left"/>
    </xf>
    <xf numFmtId="0" fontId="2" fillId="0" borderId="0" xfId="0" applyFont="1" applyFill="1"/>
    <xf numFmtId="43" fontId="2" fillId="0" borderId="0" xfId="0" applyNumberFormat="1" applyFont="1" applyFill="1"/>
    <xf numFmtId="0" fontId="2" fillId="4" borderId="0" xfId="0" applyFont="1" applyFill="1"/>
    <xf numFmtId="0" fontId="5" fillId="4" borderId="0" xfId="0" applyFont="1" applyFill="1"/>
    <xf numFmtId="43" fontId="5" fillId="4" borderId="0" xfId="1" applyFont="1" applyFill="1"/>
    <xf numFmtId="43" fontId="2" fillId="0" borderId="0" xfId="1" applyFont="1" applyFill="1"/>
    <xf numFmtId="164" fontId="2" fillId="4" borderId="9" xfId="1" applyNumberFormat="1" applyFont="1" applyFill="1" applyBorder="1" applyAlignment="1" applyProtection="1">
      <alignment vertical="top" wrapText="1"/>
    </xf>
    <xf numFmtId="2" fontId="2" fillId="4" borderId="9" xfId="0" applyNumberFormat="1" applyFont="1" applyFill="1" applyBorder="1" applyAlignment="1" applyProtection="1">
      <alignment horizontal="right" vertical="top" wrapText="1"/>
    </xf>
    <xf numFmtId="0" fontId="2" fillId="4" borderId="9" xfId="0" applyFont="1" applyFill="1" applyBorder="1" applyAlignment="1" applyProtection="1">
      <alignment horizontal="right" vertical="top" wrapText="1"/>
    </xf>
    <xf numFmtId="15" fontId="5" fillId="0" borderId="9" xfId="0" applyNumberFormat="1" applyFont="1" applyFill="1" applyBorder="1" applyAlignment="1">
      <alignment vertical="top"/>
    </xf>
    <xf numFmtId="43" fontId="5" fillId="0" borderId="9" xfId="1" applyFont="1" applyFill="1" applyBorder="1" applyAlignment="1">
      <alignment horizontal="right" vertical="top"/>
    </xf>
    <xf numFmtId="4" fontId="5" fillId="0" borderId="9" xfId="0" applyNumberFormat="1" applyFont="1" applyFill="1" applyBorder="1" applyAlignment="1">
      <alignment horizontal="right" vertical="top"/>
    </xf>
    <xf numFmtId="15" fontId="5" fillId="0" borderId="9" xfId="0" applyNumberFormat="1" applyFont="1" applyFill="1" applyBorder="1" applyAlignment="1">
      <alignment horizontal="left" vertical="top"/>
    </xf>
    <xf numFmtId="43" fontId="5" fillId="0" borderId="0" xfId="0" applyNumberFormat="1" applyFont="1" applyFill="1" applyAlignment="1">
      <alignment horizontal="right" vertical="top"/>
    </xf>
    <xf numFmtId="0" fontId="5" fillId="5" borderId="0" xfId="0" applyFont="1" applyFill="1" applyAlignment="1">
      <alignment vertical="top"/>
    </xf>
    <xf numFmtId="15" fontId="5" fillId="5" borderId="9" xfId="0" applyNumberFormat="1" applyFont="1" applyFill="1" applyBorder="1" applyAlignment="1">
      <alignment horizontal="left" vertical="top"/>
    </xf>
    <xf numFmtId="43" fontId="5" fillId="5" borderId="9" xfId="1" applyFont="1" applyFill="1" applyBorder="1" applyAlignment="1">
      <alignment vertical="top"/>
    </xf>
    <xf numFmtId="0" fontId="5" fillId="5" borderId="9" xfId="0" applyFont="1" applyFill="1" applyBorder="1" applyAlignment="1">
      <alignment vertical="top"/>
    </xf>
    <xf numFmtId="43" fontId="5" fillId="5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43" fontId="2" fillId="0" borderId="0" xfId="0" applyNumberFormat="1" applyFont="1" applyFill="1" applyAlignment="1">
      <alignment vertical="top"/>
    </xf>
    <xf numFmtId="43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0" fontId="2" fillId="0" borderId="9" xfId="0" applyFont="1" applyFill="1" applyBorder="1" applyAlignment="1">
      <alignment vertical="top" wrapText="1"/>
    </xf>
    <xf numFmtId="43" fontId="2" fillId="0" borderId="9" xfId="1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right" vertical="top" wrapText="1"/>
    </xf>
    <xf numFmtId="14" fontId="5" fillId="0" borderId="9" xfId="0" applyNumberFormat="1" applyFont="1" applyFill="1" applyBorder="1" applyAlignment="1">
      <alignment vertical="top"/>
    </xf>
    <xf numFmtId="43" fontId="5" fillId="0" borderId="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43" fontId="6" fillId="0" borderId="9" xfId="1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5" fillId="5" borderId="7" xfId="0" applyFont="1" applyFill="1" applyBorder="1"/>
    <xf numFmtId="0" fontId="5" fillId="5" borderId="8" xfId="0" applyFont="1" applyFill="1" applyBorder="1"/>
    <xf numFmtId="43" fontId="5" fillId="5" borderId="8" xfId="1" applyFont="1" applyFill="1" applyBorder="1"/>
    <xf numFmtId="43" fontId="5" fillId="5" borderId="11" xfId="1" applyFont="1" applyFill="1" applyBorder="1"/>
  </cellXfs>
  <cellStyles count="3">
    <cellStyle name="Comma" xfId="1" builtinId="3"/>
    <cellStyle name="Normal" xfId="0" builtinId="0"/>
    <cellStyle name="Normal_Asset Register report by cost c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3"/>
  <sheetViews>
    <sheetView workbookViewId="0">
      <pane ySplit="1" topLeftCell="A134" activePane="bottomLeft" state="frozen"/>
      <selection activeCell="K148" sqref="K148"/>
      <selection pane="bottomLeft" activeCell="B161" sqref="B161"/>
    </sheetView>
  </sheetViews>
  <sheetFormatPr defaultColWidth="9.140625" defaultRowHeight="14.25" x14ac:dyDescent="0.2"/>
  <cols>
    <col min="1" max="1" width="16.140625" style="14" bestFit="1" customWidth="1"/>
    <col min="2" max="2" width="45.7109375" style="14" bestFit="1" customWidth="1"/>
    <col min="3" max="3" width="17.85546875" style="14" bestFit="1" customWidth="1"/>
    <col min="4" max="4" width="14.5703125" style="14" bestFit="1" customWidth="1"/>
    <col min="5" max="5" width="21.85546875" style="14" customWidth="1"/>
    <col min="6" max="6" width="24" style="14" customWidth="1"/>
    <col min="7" max="7" width="12.42578125" style="14" bestFit="1" customWidth="1"/>
    <col min="8" max="8" width="13.7109375" style="14" bestFit="1" customWidth="1"/>
    <col min="9" max="9" width="16.85546875" style="72" bestFit="1" customWidth="1"/>
    <col min="10" max="10" width="13.5703125" style="72" bestFit="1" customWidth="1"/>
    <col min="11" max="11" width="20.5703125" style="72" bestFit="1" customWidth="1"/>
    <col min="12" max="12" width="18.5703125" style="72" bestFit="1" customWidth="1"/>
    <col min="13" max="13" width="19.7109375" style="72" bestFit="1" customWidth="1"/>
    <col min="14" max="15" width="18.28515625" style="14" customWidth="1"/>
    <col min="16" max="16" width="12.7109375" style="14" bestFit="1" customWidth="1"/>
    <col min="17" max="18" width="11.5703125" style="14" bestFit="1" customWidth="1"/>
    <col min="19" max="19" width="9.28515625" style="14" bestFit="1" customWidth="1"/>
    <col min="20" max="16384" width="9.140625" style="14"/>
  </cols>
  <sheetData>
    <row r="1" spans="1:13" s="4" customFormat="1" ht="45" x14ac:dyDescent="0.25">
      <c r="A1" s="61" t="s">
        <v>0</v>
      </c>
      <c r="B1" s="62" t="s">
        <v>1</v>
      </c>
      <c r="C1" s="61" t="s">
        <v>171</v>
      </c>
      <c r="D1" s="63" t="s">
        <v>3</v>
      </c>
      <c r="E1" s="62" t="s">
        <v>4</v>
      </c>
      <c r="F1" s="62" t="s">
        <v>172</v>
      </c>
      <c r="G1" s="61" t="s">
        <v>6</v>
      </c>
      <c r="H1" s="64" t="s">
        <v>173</v>
      </c>
      <c r="I1" s="65" t="s">
        <v>174</v>
      </c>
      <c r="J1" s="66" t="s">
        <v>175</v>
      </c>
      <c r="K1" s="34" t="s">
        <v>176</v>
      </c>
      <c r="L1" s="34" t="s">
        <v>177</v>
      </c>
      <c r="M1" s="34" t="s">
        <v>157</v>
      </c>
    </row>
    <row r="2" spans="1:13" s="9" customFormat="1" x14ac:dyDescent="0.2">
      <c r="A2" s="67" t="s">
        <v>178</v>
      </c>
      <c r="B2" s="68" t="s">
        <v>179</v>
      </c>
      <c r="C2" s="68" t="s">
        <v>180</v>
      </c>
      <c r="D2" s="69">
        <v>3997.95</v>
      </c>
      <c r="E2" s="68" t="s">
        <v>181</v>
      </c>
      <c r="F2" s="68" t="s">
        <v>182</v>
      </c>
      <c r="G2" s="68" t="s">
        <v>183</v>
      </c>
      <c r="H2" s="70"/>
      <c r="I2" s="71">
        <f t="shared" ref="I2:I65" si="0">D2</f>
        <v>3997.95</v>
      </c>
      <c r="J2" s="69">
        <f t="shared" ref="J2:J65" si="1">D2-I2</f>
        <v>0</v>
      </c>
      <c r="K2" s="69">
        <v>0</v>
      </c>
      <c r="L2" s="72">
        <f>I2+K2</f>
        <v>3997.95</v>
      </c>
      <c r="M2" s="11">
        <f t="shared" ref="M2:M65" si="2">D2-L2</f>
        <v>0</v>
      </c>
    </row>
    <row r="3" spans="1:13" x14ac:dyDescent="0.2">
      <c r="A3" s="73" t="s">
        <v>184</v>
      </c>
      <c r="B3" s="74" t="s">
        <v>185</v>
      </c>
      <c r="C3" s="75" t="s">
        <v>180</v>
      </c>
      <c r="D3" s="76">
        <v>8113.05</v>
      </c>
      <c r="E3" s="74" t="s">
        <v>181</v>
      </c>
      <c r="F3" s="74" t="s">
        <v>182</v>
      </c>
      <c r="G3" s="75" t="s">
        <v>186</v>
      </c>
      <c r="H3" s="77"/>
      <c r="I3" s="71">
        <f t="shared" si="0"/>
        <v>8113.05</v>
      </c>
      <c r="J3" s="69">
        <f t="shared" si="1"/>
        <v>0</v>
      </c>
      <c r="K3" s="69">
        <v>0</v>
      </c>
      <c r="L3" s="72">
        <f t="shared" ref="L3:L66" si="3">I3+K3</f>
        <v>8113.05</v>
      </c>
      <c r="M3" s="11">
        <f t="shared" si="2"/>
        <v>0</v>
      </c>
    </row>
    <row r="4" spans="1:13" x14ac:dyDescent="0.2">
      <c r="A4" s="73" t="s">
        <v>184</v>
      </c>
      <c r="B4" s="74" t="s">
        <v>185</v>
      </c>
      <c r="C4" s="75" t="s">
        <v>180</v>
      </c>
      <c r="D4" s="76">
        <v>2700.72</v>
      </c>
      <c r="E4" s="74" t="s">
        <v>181</v>
      </c>
      <c r="F4" s="74" t="s">
        <v>182</v>
      </c>
      <c r="G4" s="75" t="s">
        <v>186</v>
      </c>
      <c r="H4" s="77"/>
      <c r="I4" s="71">
        <f t="shared" si="0"/>
        <v>2700.72</v>
      </c>
      <c r="J4" s="69">
        <f t="shared" si="1"/>
        <v>0</v>
      </c>
      <c r="K4" s="69">
        <v>0</v>
      </c>
      <c r="L4" s="72">
        <f t="shared" si="3"/>
        <v>2700.72</v>
      </c>
      <c r="M4" s="11">
        <f t="shared" si="2"/>
        <v>0</v>
      </c>
    </row>
    <row r="5" spans="1:13" x14ac:dyDescent="0.2">
      <c r="A5" s="73" t="s">
        <v>187</v>
      </c>
      <c r="B5" s="74" t="s">
        <v>188</v>
      </c>
      <c r="C5" s="75" t="s">
        <v>189</v>
      </c>
      <c r="D5" s="76">
        <v>1402.39</v>
      </c>
      <c r="E5" s="74" t="s">
        <v>181</v>
      </c>
      <c r="F5" s="74" t="s">
        <v>190</v>
      </c>
      <c r="G5" s="75" t="s">
        <v>191</v>
      </c>
      <c r="H5" s="77" t="s">
        <v>192</v>
      </c>
      <c r="I5" s="71">
        <f t="shared" si="0"/>
        <v>1402.39</v>
      </c>
      <c r="J5" s="69">
        <f t="shared" si="1"/>
        <v>0</v>
      </c>
      <c r="K5" s="69">
        <v>0</v>
      </c>
      <c r="L5" s="72">
        <f t="shared" si="3"/>
        <v>1402.39</v>
      </c>
      <c r="M5" s="11">
        <f t="shared" si="2"/>
        <v>0</v>
      </c>
    </row>
    <row r="6" spans="1:13" x14ac:dyDescent="0.2">
      <c r="A6" s="73" t="s">
        <v>193</v>
      </c>
      <c r="B6" s="74" t="s">
        <v>194</v>
      </c>
      <c r="C6" s="75" t="s">
        <v>195</v>
      </c>
      <c r="D6" s="76">
        <v>5256</v>
      </c>
      <c r="E6" s="74" t="s">
        <v>181</v>
      </c>
      <c r="F6" s="74" t="s">
        <v>182</v>
      </c>
      <c r="G6" s="75" t="s">
        <v>196</v>
      </c>
      <c r="H6" s="77"/>
      <c r="I6" s="71">
        <f t="shared" si="0"/>
        <v>5256</v>
      </c>
      <c r="J6" s="69">
        <f t="shared" si="1"/>
        <v>0</v>
      </c>
      <c r="K6" s="69">
        <v>0</v>
      </c>
      <c r="L6" s="72">
        <f t="shared" si="3"/>
        <v>5256</v>
      </c>
      <c r="M6" s="11">
        <f t="shared" si="2"/>
        <v>0</v>
      </c>
    </row>
    <row r="7" spans="1:13" x14ac:dyDescent="0.2">
      <c r="A7" s="73" t="s">
        <v>197</v>
      </c>
      <c r="B7" s="74" t="s">
        <v>198</v>
      </c>
      <c r="C7" s="75" t="s">
        <v>18</v>
      </c>
      <c r="D7" s="76">
        <v>3585.37</v>
      </c>
      <c r="E7" s="74" t="s">
        <v>181</v>
      </c>
      <c r="F7" s="74" t="s">
        <v>199</v>
      </c>
      <c r="G7" s="75" t="s">
        <v>200</v>
      </c>
      <c r="H7" s="77"/>
      <c r="I7" s="71">
        <f t="shared" si="0"/>
        <v>3585.37</v>
      </c>
      <c r="J7" s="69">
        <f t="shared" si="1"/>
        <v>0</v>
      </c>
      <c r="K7" s="69">
        <v>0</v>
      </c>
      <c r="L7" s="72">
        <f t="shared" si="3"/>
        <v>3585.37</v>
      </c>
      <c r="M7" s="11">
        <f t="shared" si="2"/>
        <v>0</v>
      </c>
    </row>
    <row r="8" spans="1:13" x14ac:dyDescent="0.2">
      <c r="A8" s="73" t="s">
        <v>201</v>
      </c>
      <c r="B8" s="74" t="s">
        <v>202</v>
      </c>
      <c r="C8" s="75" t="s">
        <v>18</v>
      </c>
      <c r="D8" s="76">
        <v>8262</v>
      </c>
      <c r="E8" s="74" t="s">
        <v>181</v>
      </c>
      <c r="F8" s="74" t="s">
        <v>182</v>
      </c>
      <c r="G8" s="75" t="s">
        <v>203</v>
      </c>
      <c r="H8" s="77"/>
      <c r="I8" s="71">
        <f t="shared" si="0"/>
        <v>8262</v>
      </c>
      <c r="J8" s="69">
        <f t="shared" si="1"/>
        <v>0</v>
      </c>
      <c r="K8" s="69">
        <v>0</v>
      </c>
      <c r="L8" s="72">
        <f t="shared" si="3"/>
        <v>8262</v>
      </c>
      <c r="M8" s="11">
        <f t="shared" si="2"/>
        <v>0</v>
      </c>
    </row>
    <row r="9" spans="1:13" x14ac:dyDescent="0.2">
      <c r="A9" s="73" t="s">
        <v>204</v>
      </c>
      <c r="B9" s="74" t="s">
        <v>205</v>
      </c>
      <c r="C9" s="75" t="s">
        <v>206</v>
      </c>
      <c r="D9" s="76">
        <v>5057.8</v>
      </c>
      <c r="E9" s="74" t="s">
        <v>181</v>
      </c>
      <c r="F9" s="74" t="s">
        <v>182</v>
      </c>
      <c r="G9" s="75" t="s">
        <v>207</v>
      </c>
      <c r="H9" s="77"/>
      <c r="I9" s="71">
        <f t="shared" si="0"/>
        <v>5057.8</v>
      </c>
      <c r="J9" s="69">
        <f t="shared" si="1"/>
        <v>0</v>
      </c>
      <c r="K9" s="69">
        <v>0</v>
      </c>
      <c r="L9" s="72">
        <f t="shared" si="3"/>
        <v>5057.8</v>
      </c>
      <c r="M9" s="11">
        <f t="shared" si="2"/>
        <v>0</v>
      </c>
    </row>
    <row r="10" spans="1:13" x14ac:dyDescent="0.2">
      <c r="A10" s="73" t="s">
        <v>208</v>
      </c>
      <c r="B10" s="74" t="s">
        <v>209</v>
      </c>
      <c r="C10" s="75" t="s">
        <v>22</v>
      </c>
      <c r="D10" s="76">
        <v>16097.78</v>
      </c>
      <c r="E10" s="74" t="s">
        <v>181</v>
      </c>
      <c r="F10" s="74" t="s">
        <v>182</v>
      </c>
      <c r="G10" s="75" t="s">
        <v>210</v>
      </c>
      <c r="H10" s="77"/>
      <c r="I10" s="71">
        <f t="shared" si="0"/>
        <v>16097.78</v>
      </c>
      <c r="J10" s="69">
        <f t="shared" si="1"/>
        <v>0</v>
      </c>
      <c r="K10" s="69">
        <v>0</v>
      </c>
      <c r="L10" s="72">
        <f t="shared" si="3"/>
        <v>16097.78</v>
      </c>
      <c r="M10" s="11">
        <f t="shared" si="2"/>
        <v>0</v>
      </c>
    </row>
    <row r="11" spans="1:13" x14ac:dyDescent="0.2">
      <c r="A11" s="73" t="s">
        <v>211</v>
      </c>
      <c r="B11" s="74" t="s">
        <v>212</v>
      </c>
      <c r="C11" s="75" t="s">
        <v>22</v>
      </c>
      <c r="D11" s="76">
        <v>6122.6</v>
      </c>
      <c r="E11" s="74" t="s">
        <v>181</v>
      </c>
      <c r="F11" s="74" t="s">
        <v>213</v>
      </c>
      <c r="G11" s="75" t="s">
        <v>214</v>
      </c>
      <c r="H11" s="77"/>
      <c r="I11" s="71">
        <f t="shared" si="0"/>
        <v>6122.6</v>
      </c>
      <c r="J11" s="69">
        <f t="shared" si="1"/>
        <v>0</v>
      </c>
      <c r="K11" s="69">
        <v>0</v>
      </c>
      <c r="L11" s="72">
        <f t="shared" si="3"/>
        <v>6122.6</v>
      </c>
      <c r="M11" s="11">
        <f t="shared" si="2"/>
        <v>0</v>
      </c>
    </row>
    <row r="13" spans="1:13" x14ac:dyDescent="0.2">
      <c r="A13" s="73" t="s">
        <v>215</v>
      </c>
      <c r="B13" s="74" t="s">
        <v>216</v>
      </c>
      <c r="C13" s="75" t="s">
        <v>217</v>
      </c>
      <c r="D13" s="76">
        <v>38356.03</v>
      </c>
      <c r="E13" s="74" t="s">
        <v>181</v>
      </c>
      <c r="F13" s="74" t="s">
        <v>182</v>
      </c>
      <c r="G13" s="75" t="s">
        <v>218</v>
      </c>
      <c r="H13" s="77"/>
      <c r="I13" s="71">
        <f t="shared" si="0"/>
        <v>38356.03</v>
      </c>
      <c r="J13" s="69">
        <f t="shared" si="1"/>
        <v>0</v>
      </c>
      <c r="K13" s="69">
        <v>0</v>
      </c>
      <c r="L13" s="72">
        <f t="shared" si="3"/>
        <v>38356.03</v>
      </c>
      <c r="M13" s="11">
        <f t="shared" si="2"/>
        <v>0</v>
      </c>
    </row>
    <row r="14" spans="1:13" x14ac:dyDescent="0.2">
      <c r="A14" s="73" t="s">
        <v>219</v>
      </c>
      <c r="B14" s="74" t="s">
        <v>220</v>
      </c>
      <c r="C14" s="75" t="s">
        <v>221</v>
      </c>
      <c r="D14" s="76">
        <v>10204.33</v>
      </c>
      <c r="E14" s="74" t="s">
        <v>181</v>
      </c>
      <c r="F14" s="74" t="s">
        <v>182</v>
      </c>
      <c r="G14" s="75" t="s">
        <v>222</v>
      </c>
      <c r="H14" s="77"/>
      <c r="I14" s="71">
        <f t="shared" si="0"/>
        <v>10204.33</v>
      </c>
      <c r="J14" s="69">
        <f t="shared" si="1"/>
        <v>0</v>
      </c>
      <c r="K14" s="69">
        <v>0</v>
      </c>
      <c r="L14" s="72">
        <f t="shared" si="3"/>
        <v>10204.33</v>
      </c>
      <c r="M14" s="11">
        <f t="shared" si="2"/>
        <v>0</v>
      </c>
    </row>
    <row r="15" spans="1:13" x14ac:dyDescent="0.2">
      <c r="A15" s="73" t="s">
        <v>223</v>
      </c>
      <c r="B15" s="74" t="s">
        <v>216</v>
      </c>
      <c r="C15" s="75" t="s">
        <v>221</v>
      </c>
      <c r="D15" s="76">
        <v>119032.54</v>
      </c>
      <c r="E15" s="74" t="s">
        <v>181</v>
      </c>
      <c r="F15" s="74" t="s">
        <v>182</v>
      </c>
      <c r="G15" s="75" t="s">
        <v>224</v>
      </c>
      <c r="H15" s="77"/>
      <c r="I15" s="71">
        <f t="shared" si="0"/>
        <v>119032.54</v>
      </c>
      <c r="J15" s="69">
        <f t="shared" si="1"/>
        <v>0</v>
      </c>
      <c r="K15" s="69">
        <v>0</v>
      </c>
      <c r="L15" s="72">
        <f t="shared" si="3"/>
        <v>119032.54</v>
      </c>
      <c r="M15" s="11">
        <f t="shared" si="2"/>
        <v>0</v>
      </c>
    </row>
    <row r="16" spans="1:13" x14ac:dyDescent="0.2">
      <c r="A16" s="73" t="s">
        <v>225</v>
      </c>
      <c r="B16" s="74" t="s">
        <v>209</v>
      </c>
      <c r="C16" s="75" t="s">
        <v>226</v>
      </c>
      <c r="D16" s="76">
        <v>3806.66</v>
      </c>
      <c r="E16" s="74" t="s">
        <v>181</v>
      </c>
      <c r="F16" s="74" t="s">
        <v>182</v>
      </c>
      <c r="G16" s="75" t="s">
        <v>227</v>
      </c>
      <c r="H16" s="77"/>
      <c r="I16" s="71">
        <f t="shared" si="0"/>
        <v>3806.66</v>
      </c>
      <c r="J16" s="69">
        <f t="shared" si="1"/>
        <v>0</v>
      </c>
      <c r="K16" s="69">
        <v>0</v>
      </c>
      <c r="L16" s="72">
        <f t="shared" si="3"/>
        <v>3806.66</v>
      </c>
      <c r="M16" s="11">
        <f t="shared" si="2"/>
        <v>0</v>
      </c>
    </row>
    <row r="17" spans="1:13" x14ac:dyDescent="0.2">
      <c r="A17" s="73" t="s">
        <v>228</v>
      </c>
      <c r="B17" s="74" t="s">
        <v>229</v>
      </c>
      <c r="C17" s="75" t="s">
        <v>230</v>
      </c>
      <c r="D17" s="76">
        <v>4252.5</v>
      </c>
      <c r="E17" s="74" t="s">
        <v>181</v>
      </c>
      <c r="F17" s="74" t="s">
        <v>190</v>
      </c>
      <c r="G17" s="75" t="s">
        <v>231</v>
      </c>
      <c r="H17" s="77"/>
      <c r="I17" s="71">
        <f t="shared" si="0"/>
        <v>4252.5</v>
      </c>
      <c r="J17" s="69">
        <f t="shared" si="1"/>
        <v>0</v>
      </c>
      <c r="K17" s="69">
        <v>0</v>
      </c>
      <c r="L17" s="72">
        <f t="shared" si="3"/>
        <v>4252.5</v>
      </c>
      <c r="M17" s="11">
        <f t="shared" si="2"/>
        <v>0</v>
      </c>
    </row>
    <row r="18" spans="1:13" x14ac:dyDescent="0.2">
      <c r="A18" s="73" t="s">
        <v>232</v>
      </c>
      <c r="B18" s="74" t="s">
        <v>233</v>
      </c>
      <c r="C18" s="75" t="s">
        <v>234</v>
      </c>
      <c r="D18" s="76">
        <v>24968.25</v>
      </c>
      <c r="E18" s="74" t="s">
        <v>181</v>
      </c>
      <c r="F18" s="74" t="s">
        <v>182</v>
      </c>
      <c r="G18" s="75" t="s">
        <v>235</v>
      </c>
      <c r="H18" s="77"/>
      <c r="I18" s="71">
        <f t="shared" si="0"/>
        <v>24968.25</v>
      </c>
      <c r="J18" s="69">
        <f t="shared" si="1"/>
        <v>0</v>
      </c>
      <c r="K18" s="69">
        <v>0</v>
      </c>
      <c r="L18" s="72">
        <f t="shared" si="3"/>
        <v>24968.25</v>
      </c>
      <c r="M18" s="11">
        <f t="shared" si="2"/>
        <v>0</v>
      </c>
    </row>
    <row r="19" spans="1:13" x14ac:dyDescent="0.2">
      <c r="A19" s="73" t="s">
        <v>236</v>
      </c>
      <c r="B19" s="74" t="s">
        <v>233</v>
      </c>
      <c r="C19" s="75" t="s">
        <v>234</v>
      </c>
      <c r="D19" s="76">
        <v>12484.12</v>
      </c>
      <c r="E19" s="74" t="s">
        <v>181</v>
      </c>
      <c r="F19" s="74" t="s">
        <v>182</v>
      </c>
      <c r="G19" s="75" t="s">
        <v>237</v>
      </c>
      <c r="H19" s="77"/>
      <c r="I19" s="71">
        <f t="shared" si="0"/>
        <v>12484.12</v>
      </c>
      <c r="J19" s="69">
        <f t="shared" si="1"/>
        <v>0</v>
      </c>
      <c r="K19" s="69">
        <v>0</v>
      </c>
      <c r="L19" s="72">
        <f t="shared" si="3"/>
        <v>12484.12</v>
      </c>
      <c r="M19" s="11">
        <f t="shared" si="2"/>
        <v>0</v>
      </c>
    </row>
    <row r="20" spans="1:13" x14ac:dyDescent="0.2">
      <c r="A20" s="73" t="s">
        <v>238</v>
      </c>
      <c r="B20" s="74" t="s">
        <v>239</v>
      </c>
      <c r="C20" s="75" t="s">
        <v>234</v>
      </c>
      <c r="D20" s="76">
        <v>2854.04</v>
      </c>
      <c r="E20" s="74" t="s">
        <v>181</v>
      </c>
      <c r="F20" s="74" t="s">
        <v>182</v>
      </c>
      <c r="G20" s="75" t="s">
        <v>235</v>
      </c>
      <c r="H20" s="77"/>
      <c r="I20" s="71">
        <f t="shared" si="0"/>
        <v>2854.04</v>
      </c>
      <c r="J20" s="69">
        <f t="shared" si="1"/>
        <v>0</v>
      </c>
      <c r="K20" s="69">
        <v>0</v>
      </c>
      <c r="L20" s="72">
        <f t="shared" si="3"/>
        <v>2854.04</v>
      </c>
      <c r="M20" s="11">
        <f t="shared" si="2"/>
        <v>0</v>
      </c>
    </row>
    <row r="21" spans="1:13" x14ac:dyDescent="0.2">
      <c r="A21" s="73" t="s">
        <v>240</v>
      </c>
      <c r="B21" s="74" t="s">
        <v>239</v>
      </c>
      <c r="C21" s="75" t="s">
        <v>234</v>
      </c>
      <c r="D21" s="76">
        <v>2854.04</v>
      </c>
      <c r="E21" s="74" t="s">
        <v>181</v>
      </c>
      <c r="F21" s="74" t="s">
        <v>182</v>
      </c>
      <c r="G21" s="75" t="s">
        <v>235</v>
      </c>
      <c r="H21" s="77"/>
      <c r="I21" s="71">
        <f t="shared" si="0"/>
        <v>2854.04</v>
      </c>
      <c r="J21" s="69">
        <f t="shared" si="1"/>
        <v>0</v>
      </c>
      <c r="K21" s="69">
        <v>0</v>
      </c>
      <c r="L21" s="72">
        <f t="shared" si="3"/>
        <v>2854.04</v>
      </c>
      <c r="M21" s="11">
        <f t="shared" si="2"/>
        <v>0</v>
      </c>
    </row>
    <row r="22" spans="1:13" x14ac:dyDescent="0.2">
      <c r="A22" s="73" t="s">
        <v>241</v>
      </c>
      <c r="B22" s="74" t="s">
        <v>242</v>
      </c>
      <c r="C22" s="75" t="s">
        <v>234</v>
      </c>
      <c r="D22" s="76">
        <v>12955.93</v>
      </c>
      <c r="E22" s="74" t="s">
        <v>181</v>
      </c>
      <c r="F22" s="74" t="s">
        <v>182</v>
      </c>
      <c r="G22" s="75" t="s">
        <v>243</v>
      </c>
      <c r="H22" s="77"/>
      <c r="I22" s="71">
        <f t="shared" si="0"/>
        <v>12955.93</v>
      </c>
      <c r="J22" s="69">
        <f t="shared" si="1"/>
        <v>0</v>
      </c>
      <c r="K22" s="69">
        <v>0</v>
      </c>
      <c r="L22" s="72">
        <f t="shared" si="3"/>
        <v>12955.93</v>
      </c>
      <c r="M22" s="11">
        <f t="shared" si="2"/>
        <v>0</v>
      </c>
    </row>
    <row r="23" spans="1:13" x14ac:dyDescent="0.2">
      <c r="A23" s="67" t="s">
        <v>244</v>
      </c>
      <c r="B23" s="74" t="s">
        <v>245</v>
      </c>
      <c r="C23" s="75" t="s">
        <v>24</v>
      </c>
      <c r="D23" s="76">
        <v>2983.26</v>
      </c>
      <c r="E23" s="74" t="s">
        <v>181</v>
      </c>
      <c r="F23" s="74" t="s">
        <v>246</v>
      </c>
      <c r="G23" s="75" t="s">
        <v>247</v>
      </c>
      <c r="H23" s="77"/>
      <c r="I23" s="71">
        <f t="shared" si="0"/>
        <v>2983.26</v>
      </c>
      <c r="J23" s="69">
        <f t="shared" si="1"/>
        <v>0</v>
      </c>
      <c r="K23" s="69">
        <v>0</v>
      </c>
      <c r="L23" s="72">
        <f t="shared" si="3"/>
        <v>2983.26</v>
      </c>
      <c r="M23" s="11">
        <f t="shared" si="2"/>
        <v>0</v>
      </c>
    </row>
    <row r="24" spans="1:13" x14ac:dyDescent="0.2">
      <c r="A24" s="67" t="s">
        <v>248</v>
      </c>
      <c r="B24" s="74" t="s">
        <v>249</v>
      </c>
      <c r="C24" s="75" t="s">
        <v>24</v>
      </c>
      <c r="D24" s="76">
        <v>6639.27</v>
      </c>
      <c r="E24" s="74" t="s">
        <v>181</v>
      </c>
      <c r="F24" s="74" t="s">
        <v>246</v>
      </c>
      <c r="G24" s="75" t="s">
        <v>250</v>
      </c>
      <c r="H24" s="77"/>
      <c r="I24" s="71">
        <f t="shared" si="0"/>
        <v>6639.27</v>
      </c>
      <c r="J24" s="69">
        <f t="shared" si="1"/>
        <v>0</v>
      </c>
      <c r="K24" s="69">
        <v>0</v>
      </c>
      <c r="L24" s="72">
        <f t="shared" si="3"/>
        <v>6639.27</v>
      </c>
      <c r="M24" s="11">
        <f t="shared" si="2"/>
        <v>0</v>
      </c>
    </row>
    <row r="25" spans="1:13" x14ac:dyDescent="0.2">
      <c r="A25" s="67" t="s">
        <v>251</v>
      </c>
      <c r="B25" s="74" t="s">
        <v>249</v>
      </c>
      <c r="C25" s="75" t="s">
        <v>24</v>
      </c>
      <c r="D25" s="76">
        <v>6639.27</v>
      </c>
      <c r="E25" s="74" t="s">
        <v>181</v>
      </c>
      <c r="F25" s="74" t="s">
        <v>246</v>
      </c>
      <c r="G25" s="75" t="s">
        <v>250</v>
      </c>
      <c r="H25" s="77"/>
      <c r="I25" s="71">
        <f t="shared" si="0"/>
        <v>6639.27</v>
      </c>
      <c r="J25" s="69">
        <f t="shared" si="1"/>
        <v>0</v>
      </c>
      <c r="K25" s="69">
        <v>0</v>
      </c>
      <c r="L25" s="72">
        <f t="shared" si="3"/>
        <v>6639.27</v>
      </c>
      <c r="M25" s="11">
        <f t="shared" si="2"/>
        <v>0</v>
      </c>
    </row>
    <row r="26" spans="1:13" x14ac:dyDescent="0.2">
      <c r="A26" s="73" t="s">
        <v>252</v>
      </c>
      <c r="B26" s="74" t="s">
        <v>249</v>
      </c>
      <c r="C26" s="75" t="s">
        <v>24</v>
      </c>
      <c r="D26" s="76">
        <v>6106.87</v>
      </c>
      <c r="E26" s="74" t="s">
        <v>181</v>
      </c>
      <c r="F26" s="74" t="s">
        <v>246</v>
      </c>
      <c r="G26" s="75" t="s">
        <v>253</v>
      </c>
      <c r="H26" s="77"/>
      <c r="I26" s="71">
        <f t="shared" si="0"/>
        <v>6106.87</v>
      </c>
      <c r="J26" s="69">
        <f t="shared" si="1"/>
        <v>0</v>
      </c>
      <c r="K26" s="69">
        <v>0</v>
      </c>
      <c r="L26" s="72">
        <f t="shared" si="3"/>
        <v>6106.87</v>
      </c>
      <c r="M26" s="11">
        <f t="shared" si="2"/>
        <v>0</v>
      </c>
    </row>
    <row r="27" spans="1:13" x14ac:dyDescent="0.2">
      <c r="A27" s="73" t="s">
        <v>254</v>
      </c>
      <c r="B27" s="74" t="s">
        <v>249</v>
      </c>
      <c r="C27" s="75" t="s">
        <v>24</v>
      </c>
      <c r="D27" s="76">
        <v>6106.87</v>
      </c>
      <c r="E27" s="74" t="s">
        <v>181</v>
      </c>
      <c r="F27" s="74" t="s">
        <v>246</v>
      </c>
      <c r="G27" s="75" t="s">
        <v>253</v>
      </c>
      <c r="H27" s="77"/>
      <c r="I27" s="71">
        <f t="shared" si="0"/>
        <v>6106.87</v>
      </c>
      <c r="J27" s="69">
        <f t="shared" si="1"/>
        <v>0</v>
      </c>
      <c r="K27" s="69">
        <v>0</v>
      </c>
      <c r="L27" s="72">
        <f t="shared" si="3"/>
        <v>6106.87</v>
      </c>
      <c r="M27" s="11">
        <f t="shared" si="2"/>
        <v>0</v>
      </c>
    </row>
    <row r="28" spans="1:13" x14ac:dyDescent="0.2">
      <c r="A28" s="73" t="s">
        <v>255</v>
      </c>
      <c r="B28" s="74" t="s">
        <v>256</v>
      </c>
      <c r="C28" s="75" t="s">
        <v>24</v>
      </c>
      <c r="D28" s="76">
        <v>8351.6200000000008</v>
      </c>
      <c r="E28" s="74" t="s">
        <v>181</v>
      </c>
      <c r="F28" s="74" t="s">
        <v>257</v>
      </c>
      <c r="G28" s="75" t="s">
        <v>258</v>
      </c>
      <c r="H28" s="77"/>
      <c r="I28" s="71">
        <f t="shared" si="0"/>
        <v>8351.6200000000008</v>
      </c>
      <c r="J28" s="69">
        <f t="shared" si="1"/>
        <v>0</v>
      </c>
      <c r="K28" s="69">
        <v>0</v>
      </c>
      <c r="L28" s="72">
        <f t="shared" si="3"/>
        <v>8351.6200000000008</v>
      </c>
      <c r="M28" s="11">
        <f t="shared" si="2"/>
        <v>0</v>
      </c>
    </row>
    <row r="29" spans="1:13" x14ac:dyDescent="0.2">
      <c r="A29" s="73" t="s">
        <v>259</v>
      </c>
      <c r="B29" s="74" t="s">
        <v>260</v>
      </c>
      <c r="C29" s="75" t="s">
        <v>24</v>
      </c>
      <c r="D29" s="76">
        <v>11856.68</v>
      </c>
      <c r="E29" s="74" t="s">
        <v>181</v>
      </c>
      <c r="F29" s="74" t="s">
        <v>257</v>
      </c>
      <c r="G29" s="75" t="s">
        <v>258</v>
      </c>
      <c r="H29" s="77"/>
      <c r="I29" s="71">
        <f t="shared" si="0"/>
        <v>11856.68</v>
      </c>
      <c r="J29" s="69">
        <f t="shared" si="1"/>
        <v>0</v>
      </c>
      <c r="K29" s="69">
        <v>0</v>
      </c>
      <c r="L29" s="72">
        <f t="shared" si="3"/>
        <v>11856.68</v>
      </c>
      <c r="M29" s="11">
        <f t="shared" si="2"/>
        <v>0</v>
      </c>
    </row>
    <row r="30" spans="1:13" x14ac:dyDescent="0.2">
      <c r="A30" s="73" t="s">
        <v>261</v>
      </c>
      <c r="B30" s="74" t="s">
        <v>260</v>
      </c>
      <c r="C30" s="75" t="s">
        <v>24</v>
      </c>
      <c r="D30" s="76">
        <v>11856.68</v>
      </c>
      <c r="E30" s="74" t="s">
        <v>181</v>
      </c>
      <c r="F30" s="74" t="s">
        <v>257</v>
      </c>
      <c r="G30" s="75" t="s">
        <v>258</v>
      </c>
      <c r="H30" s="77"/>
      <c r="I30" s="71">
        <f t="shared" si="0"/>
        <v>11856.68</v>
      </c>
      <c r="J30" s="69">
        <f t="shared" si="1"/>
        <v>0</v>
      </c>
      <c r="K30" s="69">
        <v>0</v>
      </c>
      <c r="L30" s="72">
        <f t="shared" si="3"/>
        <v>11856.68</v>
      </c>
      <c r="M30" s="11">
        <f t="shared" si="2"/>
        <v>0</v>
      </c>
    </row>
    <row r="31" spans="1:13" x14ac:dyDescent="0.2">
      <c r="A31" s="73" t="s">
        <v>262</v>
      </c>
      <c r="B31" s="74" t="s">
        <v>263</v>
      </c>
      <c r="C31" s="75" t="s">
        <v>24</v>
      </c>
      <c r="D31" s="76">
        <v>2650.16</v>
      </c>
      <c r="E31" s="74" t="s">
        <v>181</v>
      </c>
      <c r="F31" s="74" t="s">
        <v>246</v>
      </c>
      <c r="G31" s="75" t="s">
        <v>258</v>
      </c>
      <c r="H31" s="77"/>
      <c r="I31" s="71">
        <f t="shared" si="0"/>
        <v>2650.16</v>
      </c>
      <c r="J31" s="69">
        <f t="shared" si="1"/>
        <v>0</v>
      </c>
      <c r="K31" s="69">
        <v>0</v>
      </c>
      <c r="L31" s="72">
        <f t="shared" si="3"/>
        <v>2650.16</v>
      </c>
      <c r="M31" s="11">
        <f t="shared" si="2"/>
        <v>0</v>
      </c>
    </row>
    <row r="32" spans="1:13" x14ac:dyDescent="0.2">
      <c r="A32" s="73" t="s">
        <v>264</v>
      </c>
      <c r="B32" s="74" t="s">
        <v>263</v>
      </c>
      <c r="C32" s="75" t="s">
        <v>24</v>
      </c>
      <c r="D32" s="76">
        <v>2650.16</v>
      </c>
      <c r="E32" s="74" t="s">
        <v>181</v>
      </c>
      <c r="F32" s="74" t="s">
        <v>246</v>
      </c>
      <c r="G32" s="75" t="s">
        <v>258</v>
      </c>
      <c r="H32" s="77"/>
      <c r="I32" s="71">
        <f t="shared" si="0"/>
        <v>2650.16</v>
      </c>
      <c r="J32" s="69">
        <f t="shared" si="1"/>
        <v>0</v>
      </c>
      <c r="K32" s="69">
        <v>0</v>
      </c>
      <c r="L32" s="72">
        <f t="shared" si="3"/>
        <v>2650.16</v>
      </c>
      <c r="M32" s="11">
        <f t="shared" si="2"/>
        <v>0</v>
      </c>
    </row>
    <row r="33" spans="1:13" x14ac:dyDescent="0.2">
      <c r="A33" s="73" t="s">
        <v>265</v>
      </c>
      <c r="B33" s="74" t="s">
        <v>266</v>
      </c>
      <c r="C33" s="75" t="s">
        <v>24</v>
      </c>
      <c r="D33" s="76">
        <v>9292.01</v>
      </c>
      <c r="E33" s="74" t="s">
        <v>181</v>
      </c>
      <c r="F33" s="74" t="s">
        <v>257</v>
      </c>
      <c r="G33" s="75" t="s">
        <v>258</v>
      </c>
      <c r="H33" s="77"/>
      <c r="I33" s="71">
        <f t="shared" si="0"/>
        <v>9292.01</v>
      </c>
      <c r="J33" s="69">
        <f t="shared" si="1"/>
        <v>0</v>
      </c>
      <c r="K33" s="69">
        <v>0</v>
      </c>
      <c r="L33" s="72">
        <f t="shared" si="3"/>
        <v>9292.01</v>
      </c>
      <c r="M33" s="11">
        <f t="shared" si="2"/>
        <v>0</v>
      </c>
    </row>
    <row r="34" spans="1:13" x14ac:dyDescent="0.2">
      <c r="A34" s="73" t="s">
        <v>267</v>
      </c>
      <c r="B34" s="74" t="s">
        <v>266</v>
      </c>
      <c r="C34" s="75" t="s">
        <v>24</v>
      </c>
      <c r="D34" s="76">
        <v>9292.01</v>
      </c>
      <c r="E34" s="74" t="s">
        <v>181</v>
      </c>
      <c r="F34" s="74" t="s">
        <v>257</v>
      </c>
      <c r="G34" s="75" t="s">
        <v>258</v>
      </c>
      <c r="H34" s="77"/>
      <c r="I34" s="71">
        <f t="shared" si="0"/>
        <v>9292.01</v>
      </c>
      <c r="J34" s="69">
        <f t="shared" si="1"/>
        <v>0</v>
      </c>
      <c r="K34" s="69">
        <v>0</v>
      </c>
      <c r="L34" s="72">
        <f t="shared" si="3"/>
        <v>9292.01</v>
      </c>
      <c r="M34" s="11">
        <f t="shared" si="2"/>
        <v>0</v>
      </c>
    </row>
    <row r="35" spans="1:13" x14ac:dyDescent="0.2">
      <c r="A35" s="73" t="s">
        <v>268</v>
      </c>
      <c r="B35" s="74" t="s">
        <v>266</v>
      </c>
      <c r="C35" s="75" t="s">
        <v>24</v>
      </c>
      <c r="D35" s="76">
        <v>9292.01</v>
      </c>
      <c r="E35" s="74" t="s">
        <v>181</v>
      </c>
      <c r="F35" s="74" t="s">
        <v>257</v>
      </c>
      <c r="G35" s="75" t="s">
        <v>258</v>
      </c>
      <c r="H35" s="77"/>
      <c r="I35" s="71">
        <f t="shared" si="0"/>
        <v>9292.01</v>
      </c>
      <c r="J35" s="69">
        <f t="shared" si="1"/>
        <v>0</v>
      </c>
      <c r="K35" s="69">
        <v>0</v>
      </c>
      <c r="L35" s="72">
        <f t="shared" si="3"/>
        <v>9292.01</v>
      </c>
      <c r="M35" s="11">
        <f t="shared" si="2"/>
        <v>0</v>
      </c>
    </row>
    <row r="36" spans="1:13" x14ac:dyDescent="0.2">
      <c r="A36" s="73" t="s">
        <v>269</v>
      </c>
      <c r="B36" s="74" t="s">
        <v>270</v>
      </c>
      <c r="C36" s="75" t="s">
        <v>24</v>
      </c>
      <c r="D36" s="76">
        <v>2710</v>
      </c>
      <c r="E36" s="74" t="s">
        <v>181</v>
      </c>
      <c r="F36" s="74" t="s">
        <v>271</v>
      </c>
      <c r="G36" s="75" t="s">
        <v>272</v>
      </c>
      <c r="H36" s="77"/>
      <c r="I36" s="71">
        <f t="shared" si="0"/>
        <v>2710</v>
      </c>
      <c r="J36" s="69">
        <f t="shared" si="1"/>
        <v>0</v>
      </c>
      <c r="K36" s="69">
        <v>0</v>
      </c>
      <c r="L36" s="72">
        <f t="shared" si="3"/>
        <v>2710</v>
      </c>
      <c r="M36" s="11">
        <f t="shared" si="2"/>
        <v>0</v>
      </c>
    </row>
    <row r="37" spans="1:13" x14ac:dyDescent="0.2">
      <c r="A37" s="73" t="s">
        <v>273</v>
      </c>
      <c r="B37" s="74" t="s">
        <v>274</v>
      </c>
      <c r="C37" s="75" t="s">
        <v>24</v>
      </c>
      <c r="D37" s="76">
        <v>2952.4</v>
      </c>
      <c r="E37" s="74" t="s">
        <v>181</v>
      </c>
      <c r="F37" s="74" t="s">
        <v>275</v>
      </c>
      <c r="G37" s="75" t="s">
        <v>276</v>
      </c>
      <c r="H37" s="77"/>
      <c r="I37" s="71">
        <f t="shared" si="0"/>
        <v>2952.4</v>
      </c>
      <c r="J37" s="69">
        <f t="shared" si="1"/>
        <v>0</v>
      </c>
      <c r="K37" s="69">
        <v>0</v>
      </c>
      <c r="L37" s="72">
        <f t="shared" si="3"/>
        <v>2952.4</v>
      </c>
      <c r="M37" s="11">
        <f t="shared" si="2"/>
        <v>0</v>
      </c>
    </row>
    <row r="38" spans="1:13" x14ac:dyDescent="0.2">
      <c r="A38" s="73" t="s">
        <v>277</v>
      </c>
      <c r="B38" s="74" t="s">
        <v>278</v>
      </c>
      <c r="C38" s="75" t="s">
        <v>24</v>
      </c>
      <c r="D38" s="76">
        <v>1512.5</v>
      </c>
      <c r="E38" s="74" t="s">
        <v>181</v>
      </c>
      <c r="F38" s="74" t="s">
        <v>275</v>
      </c>
      <c r="G38" s="75" t="s">
        <v>279</v>
      </c>
      <c r="H38" s="77"/>
      <c r="I38" s="71">
        <f t="shared" si="0"/>
        <v>1512.5</v>
      </c>
      <c r="J38" s="69">
        <f t="shared" si="1"/>
        <v>0</v>
      </c>
      <c r="K38" s="69">
        <v>0</v>
      </c>
      <c r="L38" s="72">
        <f t="shared" si="3"/>
        <v>1512.5</v>
      </c>
      <c r="M38" s="11">
        <f t="shared" si="2"/>
        <v>0</v>
      </c>
    </row>
    <row r="39" spans="1:13" x14ac:dyDescent="0.2">
      <c r="A39" s="73" t="s">
        <v>280</v>
      </c>
      <c r="B39" s="74" t="s">
        <v>278</v>
      </c>
      <c r="C39" s="75" t="s">
        <v>24</v>
      </c>
      <c r="D39" s="76">
        <v>1512.5</v>
      </c>
      <c r="E39" s="74" t="s">
        <v>181</v>
      </c>
      <c r="F39" s="74" t="s">
        <v>275</v>
      </c>
      <c r="G39" s="75" t="s">
        <v>279</v>
      </c>
      <c r="H39" s="77"/>
      <c r="I39" s="71">
        <f t="shared" si="0"/>
        <v>1512.5</v>
      </c>
      <c r="J39" s="69">
        <f t="shared" si="1"/>
        <v>0</v>
      </c>
      <c r="K39" s="69">
        <v>0</v>
      </c>
      <c r="L39" s="72">
        <f t="shared" si="3"/>
        <v>1512.5</v>
      </c>
      <c r="M39" s="11">
        <f t="shared" si="2"/>
        <v>0</v>
      </c>
    </row>
    <row r="40" spans="1:13" x14ac:dyDescent="0.2">
      <c r="A40" s="73" t="s">
        <v>281</v>
      </c>
      <c r="B40" s="74" t="s">
        <v>278</v>
      </c>
      <c r="C40" s="75" t="s">
        <v>24</v>
      </c>
      <c r="D40" s="76">
        <v>1512.5</v>
      </c>
      <c r="E40" s="74" t="s">
        <v>181</v>
      </c>
      <c r="F40" s="74" t="s">
        <v>275</v>
      </c>
      <c r="G40" s="75" t="s">
        <v>279</v>
      </c>
      <c r="H40" s="77"/>
      <c r="I40" s="71">
        <f t="shared" si="0"/>
        <v>1512.5</v>
      </c>
      <c r="J40" s="69">
        <f t="shared" si="1"/>
        <v>0</v>
      </c>
      <c r="K40" s="69">
        <v>0</v>
      </c>
      <c r="L40" s="72">
        <f t="shared" si="3"/>
        <v>1512.5</v>
      </c>
      <c r="M40" s="11">
        <f t="shared" si="2"/>
        <v>0</v>
      </c>
    </row>
    <row r="41" spans="1:13" x14ac:dyDescent="0.2">
      <c r="A41" s="73" t="s">
        <v>282</v>
      </c>
      <c r="B41" s="74" t="s">
        <v>283</v>
      </c>
      <c r="C41" s="75" t="s">
        <v>24</v>
      </c>
      <c r="D41" s="76">
        <v>5808</v>
      </c>
      <c r="E41" s="74" t="s">
        <v>181</v>
      </c>
      <c r="F41" s="74" t="s">
        <v>11</v>
      </c>
      <c r="G41" s="75" t="s">
        <v>284</v>
      </c>
      <c r="H41" s="77"/>
      <c r="I41" s="71">
        <f t="shared" si="0"/>
        <v>5808</v>
      </c>
      <c r="J41" s="69">
        <f t="shared" si="1"/>
        <v>0</v>
      </c>
      <c r="K41" s="69">
        <v>0</v>
      </c>
      <c r="L41" s="72">
        <f t="shared" si="3"/>
        <v>5808</v>
      </c>
      <c r="M41" s="11">
        <f t="shared" si="2"/>
        <v>0</v>
      </c>
    </row>
    <row r="42" spans="1:13" x14ac:dyDescent="0.2">
      <c r="A42" s="73" t="s">
        <v>285</v>
      </c>
      <c r="B42" s="74" t="s">
        <v>283</v>
      </c>
      <c r="C42" s="75" t="s">
        <v>24</v>
      </c>
      <c r="D42" s="76">
        <v>5808</v>
      </c>
      <c r="E42" s="74" t="s">
        <v>181</v>
      </c>
      <c r="F42" s="74" t="s">
        <v>11</v>
      </c>
      <c r="G42" s="75" t="s">
        <v>284</v>
      </c>
      <c r="H42" s="77"/>
      <c r="I42" s="71">
        <f t="shared" si="0"/>
        <v>5808</v>
      </c>
      <c r="J42" s="69">
        <f t="shared" si="1"/>
        <v>0</v>
      </c>
      <c r="K42" s="69">
        <v>0</v>
      </c>
      <c r="L42" s="72">
        <f t="shared" si="3"/>
        <v>5808</v>
      </c>
      <c r="M42" s="11">
        <f t="shared" si="2"/>
        <v>0</v>
      </c>
    </row>
    <row r="43" spans="1:13" x14ac:dyDescent="0.2">
      <c r="A43" s="73" t="s">
        <v>286</v>
      </c>
      <c r="B43" s="74" t="s">
        <v>287</v>
      </c>
      <c r="C43" s="75" t="s">
        <v>24</v>
      </c>
      <c r="D43" s="76">
        <v>3235.78</v>
      </c>
      <c r="E43" s="74" t="s">
        <v>181</v>
      </c>
      <c r="F43" s="74" t="s">
        <v>182</v>
      </c>
      <c r="G43" s="75" t="s">
        <v>288</v>
      </c>
      <c r="H43" s="77"/>
      <c r="I43" s="71">
        <f t="shared" si="0"/>
        <v>3235.78</v>
      </c>
      <c r="J43" s="69">
        <f t="shared" si="1"/>
        <v>0</v>
      </c>
      <c r="K43" s="69">
        <v>0</v>
      </c>
      <c r="L43" s="72">
        <f t="shared" si="3"/>
        <v>3235.78</v>
      </c>
      <c r="M43" s="11">
        <f t="shared" si="2"/>
        <v>0</v>
      </c>
    </row>
    <row r="44" spans="1:13" x14ac:dyDescent="0.2">
      <c r="A44" s="73" t="s">
        <v>289</v>
      </c>
      <c r="B44" s="74" t="s">
        <v>287</v>
      </c>
      <c r="C44" s="75" t="s">
        <v>24</v>
      </c>
      <c r="D44" s="76">
        <v>34487.42</v>
      </c>
      <c r="E44" s="74" t="s">
        <v>181</v>
      </c>
      <c r="F44" s="74" t="s">
        <v>182</v>
      </c>
      <c r="G44" s="75" t="s">
        <v>288</v>
      </c>
      <c r="H44" s="77"/>
      <c r="I44" s="71">
        <f t="shared" si="0"/>
        <v>34487.42</v>
      </c>
      <c r="J44" s="69">
        <f t="shared" si="1"/>
        <v>0</v>
      </c>
      <c r="K44" s="69">
        <v>0</v>
      </c>
      <c r="L44" s="72">
        <f t="shared" si="3"/>
        <v>34487.42</v>
      </c>
      <c r="M44" s="11">
        <f t="shared" si="2"/>
        <v>0</v>
      </c>
    </row>
    <row r="45" spans="1:13" x14ac:dyDescent="0.2">
      <c r="A45" s="73" t="s">
        <v>290</v>
      </c>
      <c r="B45" s="74" t="s">
        <v>291</v>
      </c>
      <c r="C45" s="75" t="s">
        <v>24</v>
      </c>
      <c r="D45" s="76">
        <v>18313.349999999999</v>
      </c>
      <c r="E45" s="74" t="s">
        <v>181</v>
      </c>
      <c r="F45" s="74" t="s">
        <v>182</v>
      </c>
      <c r="G45" s="75" t="s">
        <v>292</v>
      </c>
      <c r="H45" s="77"/>
      <c r="I45" s="71">
        <f t="shared" si="0"/>
        <v>18313.349999999999</v>
      </c>
      <c r="J45" s="69">
        <f t="shared" si="1"/>
        <v>0</v>
      </c>
      <c r="K45" s="69">
        <v>0</v>
      </c>
      <c r="L45" s="72">
        <f t="shared" si="3"/>
        <v>18313.349999999999</v>
      </c>
      <c r="M45" s="11">
        <f t="shared" si="2"/>
        <v>0</v>
      </c>
    </row>
    <row r="46" spans="1:13" x14ac:dyDescent="0.2">
      <c r="A46" s="73" t="s">
        <v>293</v>
      </c>
      <c r="B46" s="74" t="s">
        <v>294</v>
      </c>
      <c r="C46" s="75" t="s">
        <v>24</v>
      </c>
      <c r="D46" s="76">
        <v>12811.23</v>
      </c>
      <c r="E46" s="74" t="s">
        <v>181</v>
      </c>
      <c r="F46" s="74" t="s">
        <v>182</v>
      </c>
      <c r="G46" s="75" t="s">
        <v>292</v>
      </c>
      <c r="H46" s="77"/>
      <c r="I46" s="71">
        <f t="shared" si="0"/>
        <v>12811.23</v>
      </c>
      <c r="J46" s="69">
        <f t="shared" si="1"/>
        <v>0</v>
      </c>
      <c r="K46" s="69">
        <v>0</v>
      </c>
      <c r="L46" s="72">
        <f t="shared" si="3"/>
        <v>12811.23</v>
      </c>
      <c r="M46" s="11">
        <f t="shared" si="2"/>
        <v>0</v>
      </c>
    </row>
    <row r="47" spans="1:13" x14ac:dyDescent="0.2">
      <c r="A47" s="73" t="s">
        <v>295</v>
      </c>
      <c r="B47" s="74" t="s">
        <v>296</v>
      </c>
      <c r="C47" s="75" t="s">
        <v>24</v>
      </c>
      <c r="D47" s="76">
        <v>3259.74</v>
      </c>
      <c r="E47" s="74" t="s">
        <v>181</v>
      </c>
      <c r="F47" s="74" t="s">
        <v>297</v>
      </c>
      <c r="G47" s="75" t="s">
        <v>292</v>
      </c>
      <c r="H47" s="77"/>
      <c r="I47" s="71">
        <f t="shared" si="0"/>
        <v>3259.74</v>
      </c>
      <c r="J47" s="69">
        <f t="shared" si="1"/>
        <v>0</v>
      </c>
      <c r="K47" s="69">
        <v>0</v>
      </c>
      <c r="L47" s="72">
        <f t="shared" si="3"/>
        <v>3259.74</v>
      </c>
      <c r="M47" s="11">
        <f t="shared" si="2"/>
        <v>0</v>
      </c>
    </row>
    <row r="48" spans="1:13" x14ac:dyDescent="0.2">
      <c r="A48" s="73" t="s">
        <v>298</v>
      </c>
      <c r="B48" s="74" t="s">
        <v>249</v>
      </c>
      <c r="C48" s="75" t="s">
        <v>29</v>
      </c>
      <c r="D48" s="76">
        <v>4309.7299999999996</v>
      </c>
      <c r="E48" s="74" t="s">
        <v>181</v>
      </c>
      <c r="F48" s="74" t="s">
        <v>246</v>
      </c>
      <c r="G48" s="75" t="s">
        <v>299</v>
      </c>
      <c r="H48" s="77"/>
      <c r="I48" s="71">
        <f t="shared" si="0"/>
        <v>4309.7299999999996</v>
      </c>
      <c r="J48" s="69">
        <f t="shared" si="1"/>
        <v>0</v>
      </c>
      <c r="K48" s="69">
        <v>0</v>
      </c>
      <c r="L48" s="72">
        <f t="shared" si="3"/>
        <v>4309.7299999999996</v>
      </c>
      <c r="M48" s="11">
        <f t="shared" si="2"/>
        <v>0</v>
      </c>
    </row>
    <row r="49" spans="1:13" x14ac:dyDescent="0.2">
      <c r="A49" s="73" t="s">
        <v>300</v>
      </c>
      <c r="B49" s="74" t="s">
        <v>249</v>
      </c>
      <c r="C49" s="75" t="s">
        <v>29</v>
      </c>
      <c r="D49" s="76">
        <v>4309.7299999999996</v>
      </c>
      <c r="E49" s="74" t="s">
        <v>181</v>
      </c>
      <c r="F49" s="74" t="s">
        <v>246</v>
      </c>
      <c r="G49" s="75" t="s">
        <v>299</v>
      </c>
      <c r="H49" s="77"/>
      <c r="I49" s="71">
        <f t="shared" si="0"/>
        <v>4309.7299999999996</v>
      </c>
      <c r="J49" s="69">
        <f t="shared" si="1"/>
        <v>0</v>
      </c>
      <c r="K49" s="69">
        <v>0</v>
      </c>
      <c r="L49" s="72">
        <f t="shared" si="3"/>
        <v>4309.7299999999996</v>
      </c>
      <c r="M49" s="11">
        <f t="shared" si="2"/>
        <v>0</v>
      </c>
    </row>
    <row r="50" spans="1:13" x14ac:dyDescent="0.2">
      <c r="A50" s="73" t="s">
        <v>301</v>
      </c>
      <c r="B50" s="74" t="s">
        <v>249</v>
      </c>
      <c r="C50" s="75" t="s">
        <v>29</v>
      </c>
      <c r="D50" s="76">
        <v>4309.7299999999996</v>
      </c>
      <c r="E50" s="74" t="s">
        <v>181</v>
      </c>
      <c r="F50" s="74" t="s">
        <v>246</v>
      </c>
      <c r="G50" s="75" t="s">
        <v>299</v>
      </c>
      <c r="H50" s="77"/>
      <c r="I50" s="71">
        <f t="shared" si="0"/>
        <v>4309.7299999999996</v>
      </c>
      <c r="J50" s="69">
        <f t="shared" si="1"/>
        <v>0</v>
      </c>
      <c r="K50" s="69">
        <v>0</v>
      </c>
      <c r="L50" s="72">
        <f t="shared" si="3"/>
        <v>4309.7299999999996</v>
      </c>
      <c r="M50" s="11">
        <f t="shared" si="2"/>
        <v>0</v>
      </c>
    </row>
    <row r="51" spans="1:13" x14ac:dyDescent="0.2">
      <c r="A51" s="73" t="s">
        <v>302</v>
      </c>
      <c r="B51" s="74" t="s">
        <v>303</v>
      </c>
      <c r="C51" s="75" t="s">
        <v>29</v>
      </c>
      <c r="D51" s="76">
        <v>1055.1199999999999</v>
      </c>
      <c r="E51" s="74" t="s">
        <v>181</v>
      </c>
      <c r="F51" s="74" t="s">
        <v>246</v>
      </c>
      <c r="G51" s="75" t="s">
        <v>304</v>
      </c>
      <c r="H51" s="77"/>
      <c r="I51" s="71">
        <f t="shared" si="0"/>
        <v>1055.1199999999999</v>
      </c>
      <c r="J51" s="69">
        <f t="shared" si="1"/>
        <v>0</v>
      </c>
      <c r="K51" s="69">
        <v>0</v>
      </c>
      <c r="L51" s="72">
        <f t="shared" si="3"/>
        <v>1055.1199999999999</v>
      </c>
      <c r="M51" s="11">
        <f t="shared" si="2"/>
        <v>0</v>
      </c>
    </row>
    <row r="52" spans="1:13" x14ac:dyDescent="0.2">
      <c r="A52" s="73" t="s">
        <v>305</v>
      </c>
      <c r="B52" s="74" t="s">
        <v>266</v>
      </c>
      <c r="C52" s="75" t="s">
        <v>29</v>
      </c>
      <c r="D52" s="76">
        <v>9292.01</v>
      </c>
      <c r="E52" s="74" t="s">
        <v>181</v>
      </c>
      <c r="F52" s="74" t="s">
        <v>257</v>
      </c>
      <c r="G52" s="75" t="s">
        <v>306</v>
      </c>
      <c r="H52" s="77"/>
      <c r="I52" s="71">
        <f t="shared" si="0"/>
        <v>9292.01</v>
      </c>
      <c r="J52" s="69">
        <f t="shared" si="1"/>
        <v>0</v>
      </c>
      <c r="K52" s="69">
        <v>0</v>
      </c>
      <c r="L52" s="72">
        <f t="shared" si="3"/>
        <v>9292.01</v>
      </c>
      <c r="M52" s="11">
        <f t="shared" si="2"/>
        <v>0</v>
      </c>
    </row>
    <row r="53" spans="1:13" x14ac:dyDescent="0.2">
      <c r="A53" s="73" t="s">
        <v>307</v>
      </c>
      <c r="B53" s="74" t="s">
        <v>256</v>
      </c>
      <c r="C53" s="75" t="s">
        <v>46</v>
      </c>
      <c r="D53" s="76">
        <v>8511.7999999999993</v>
      </c>
      <c r="E53" s="74" t="s">
        <v>181</v>
      </c>
      <c r="F53" s="74" t="s">
        <v>257</v>
      </c>
      <c r="G53" s="75" t="s">
        <v>308</v>
      </c>
      <c r="H53" s="77"/>
      <c r="I53" s="71">
        <f t="shared" si="0"/>
        <v>8511.7999999999993</v>
      </c>
      <c r="J53" s="69">
        <f t="shared" si="1"/>
        <v>0</v>
      </c>
      <c r="K53" s="69">
        <v>0</v>
      </c>
      <c r="L53" s="72">
        <f t="shared" si="3"/>
        <v>8511.7999999999993</v>
      </c>
      <c r="M53" s="11">
        <f t="shared" si="2"/>
        <v>0</v>
      </c>
    </row>
    <row r="54" spans="1:13" x14ac:dyDescent="0.2">
      <c r="A54" s="73" t="s">
        <v>309</v>
      </c>
      <c r="B54" s="74" t="s">
        <v>260</v>
      </c>
      <c r="C54" s="75" t="s">
        <v>46</v>
      </c>
      <c r="D54" s="76">
        <v>12052.65</v>
      </c>
      <c r="E54" s="74" t="s">
        <v>181</v>
      </c>
      <c r="F54" s="74" t="s">
        <v>257</v>
      </c>
      <c r="G54" s="75" t="s">
        <v>308</v>
      </c>
      <c r="H54" s="77"/>
      <c r="I54" s="71">
        <f t="shared" si="0"/>
        <v>12052.65</v>
      </c>
      <c r="J54" s="69">
        <f t="shared" si="1"/>
        <v>0</v>
      </c>
      <c r="K54" s="69">
        <v>0</v>
      </c>
      <c r="L54" s="72">
        <f t="shared" si="3"/>
        <v>12052.65</v>
      </c>
      <c r="M54" s="11">
        <f t="shared" si="2"/>
        <v>0</v>
      </c>
    </row>
    <row r="55" spans="1:13" x14ac:dyDescent="0.2">
      <c r="A55" s="73" t="s">
        <v>310</v>
      </c>
      <c r="B55" s="74" t="s">
        <v>260</v>
      </c>
      <c r="C55" s="75" t="s">
        <v>46</v>
      </c>
      <c r="D55" s="76">
        <v>12052.65</v>
      </c>
      <c r="E55" s="74" t="s">
        <v>181</v>
      </c>
      <c r="F55" s="74" t="s">
        <v>257</v>
      </c>
      <c r="G55" s="75" t="s">
        <v>308</v>
      </c>
      <c r="H55" s="77"/>
      <c r="I55" s="71">
        <f t="shared" si="0"/>
        <v>12052.65</v>
      </c>
      <c r="J55" s="69">
        <f t="shared" si="1"/>
        <v>0</v>
      </c>
      <c r="K55" s="69">
        <v>0</v>
      </c>
      <c r="L55" s="72">
        <f t="shared" si="3"/>
        <v>12052.65</v>
      </c>
      <c r="M55" s="11">
        <f t="shared" si="2"/>
        <v>0</v>
      </c>
    </row>
    <row r="56" spans="1:13" x14ac:dyDescent="0.2">
      <c r="A56" s="73" t="s">
        <v>311</v>
      </c>
      <c r="B56" s="74" t="s">
        <v>263</v>
      </c>
      <c r="C56" s="75" t="s">
        <v>46</v>
      </c>
      <c r="D56" s="76">
        <v>2693.97</v>
      </c>
      <c r="E56" s="74" t="s">
        <v>181</v>
      </c>
      <c r="F56" s="74" t="s">
        <v>246</v>
      </c>
      <c r="G56" s="75" t="s">
        <v>308</v>
      </c>
      <c r="H56" s="77"/>
      <c r="I56" s="71">
        <f t="shared" si="0"/>
        <v>2693.97</v>
      </c>
      <c r="J56" s="69">
        <f t="shared" si="1"/>
        <v>0</v>
      </c>
      <c r="K56" s="69">
        <v>0</v>
      </c>
      <c r="L56" s="72">
        <f t="shared" si="3"/>
        <v>2693.97</v>
      </c>
      <c r="M56" s="11">
        <f t="shared" si="2"/>
        <v>0</v>
      </c>
    </row>
    <row r="57" spans="1:13" x14ac:dyDescent="0.2">
      <c r="A57" s="73" t="s">
        <v>312</v>
      </c>
      <c r="B57" s="74" t="s">
        <v>263</v>
      </c>
      <c r="C57" s="75" t="s">
        <v>46</v>
      </c>
      <c r="D57" s="76">
        <v>2693.97</v>
      </c>
      <c r="E57" s="74" t="s">
        <v>181</v>
      </c>
      <c r="F57" s="74" t="s">
        <v>246</v>
      </c>
      <c r="G57" s="75" t="s">
        <v>308</v>
      </c>
      <c r="H57" s="77"/>
      <c r="I57" s="71">
        <f t="shared" si="0"/>
        <v>2693.97</v>
      </c>
      <c r="J57" s="69">
        <f t="shared" si="1"/>
        <v>0</v>
      </c>
      <c r="K57" s="69">
        <v>0</v>
      </c>
      <c r="L57" s="72">
        <f t="shared" si="3"/>
        <v>2693.97</v>
      </c>
      <c r="M57" s="11">
        <f t="shared" si="2"/>
        <v>0</v>
      </c>
    </row>
    <row r="58" spans="1:13" x14ac:dyDescent="0.2">
      <c r="A58" s="73" t="s">
        <v>313</v>
      </c>
      <c r="B58" s="74" t="s">
        <v>266</v>
      </c>
      <c r="C58" s="75" t="s">
        <v>46</v>
      </c>
      <c r="D58" s="76">
        <v>9445.6</v>
      </c>
      <c r="E58" s="74" t="s">
        <v>181</v>
      </c>
      <c r="F58" s="74" t="s">
        <v>257</v>
      </c>
      <c r="G58" s="75" t="s">
        <v>308</v>
      </c>
      <c r="H58" s="77"/>
      <c r="I58" s="71">
        <f t="shared" si="0"/>
        <v>9445.6</v>
      </c>
      <c r="J58" s="69">
        <f t="shared" si="1"/>
        <v>0</v>
      </c>
      <c r="K58" s="69">
        <v>0</v>
      </c>
      <c r="L58" s="72">
        <f t="shared" si="3"/>
        <v>9445.6</v>
      </c>
      <c r="M58" s="11">
        <f t="shared" si="2"/>
        <v>0</v>
      </c>
    </row>
    <row r="59" spans="1:13" x14ac:dyDescent="0.2">
      <c r="A59" s="73" t="s">
        <v>314</v>
      </c>
      <c r="B59" s="74" t="s">
        <v>266</v>
      </c>
      <c r="C59" s="75" t="s">
        <v>46</v>
      </c>
      <c r="D59" s="76">
        <v>9445.6</v>
      </c>
      <c r="E59" s="74" t="s">
        <v>181</v>
      </c>
      <c r="F59" s="74" t="s">
        <v>257</v>
      </c>
      <c r="G59" s="75" t="s">
        <v>308</v>
      </c>
      <c r="H59" s="77"/>
      <c r="I59" s="71">
        <f t="shared" si="0"/>
        <v>9445.6</v>
      </c>
      <c r="J59" s="69">
        <f t="shared" si="1"/>
        <v>0</v>
      </c>
      <c r="K59" s="69">
        <v>0</v>
      </c>
      <c r="L59" s="72">
        <f t="shared" si="3"/>
        <v>9445.6</v>
      </c>
      <c r="M59" s="11">
        <f t="shared" si="2"/>
        <v>0</v>
      </c>
    </row>
    <row r="60" spans="1:13" x14ac:dyDescent="0.2">
      <c r="A60" s="73" t="s">
        <v>315</v>
      </c>
      <c r="B60" s="74" t="s">
        <v>266</v>
      </c>
      <c r="C60" s="75" t="s">
        <v>46</v>
      </c>
      <c r="D60" s="76">
        <v>9445.6</v>
      </c>
      <c r="E60" s="74" t="s">
        <v>181</v>
      </c>
      <c r="F60" s="74" t="s">
        <v>257</v>
      </c>
      <c r="G60" s="75" t="s">
        <v>308</v>
      </c>
      <c r="H60" s="77"/>
      <c r="I60" s="71">
        <f t="shared" si="0"/>
        <v>9445.6</v>
      </c>
      <c r="J60" s="69">
        <f t="shared" si="1"/>
        <v>0</v>
      </c>
      <c r="K60" s="69">
        <v>0</v>
      </c>
      <c r="L60" s="72">
        <f t="shared" si="3"/>
        <v>9445.6</v>
      </c>
      <c r="M60" s="11">
        <f t="shared" si="2"/>
        <v>0</v>
      </c>
    </row>
    <row r="61" spans="1:13" x14ac:dyDescent="0.2">
      <c r="A61" s="73" t="s">
        <v>316</v>
      </c>
      <c r="B61" s="74" t="s">
        <v>266</v>
      </c>
      <c r="C61" s="75" t="s">
        <v>46</v>
      </c>
      <c r="D61" s="76">
        <v>9445.6</v>
      </c>
      <c r="E61" s="74" t="s">
        <v>181</v>
      </c>
      <c r="F61" s="74" t="s">
        <v>257</v>
      </c>
      <c r="G61" s="75" t="s">
        <v>308</v>
      </c>
      <c r="H61" s="77"/>
      <c r="I61" s="71">
        <f t="shared" si="0"/>
        <v>9445.6</v>
      </c>
      <c r="J61" s="69">
        <f t="shared" si="1"/>
        <v>0</v>
      </c>
      <c r="K61" s="69">
        <v>0</v>
      </c>
      <c r="L61" s="72">
        <f t="shared" si="3"/>
        <v>9445.6</v>
      </c>
      <c r="M61" s="11">
        <f t="shared" si="2"/>
        <v>0</v>
      </c>
    </row>
    <row r="62" spans="1:13" x14ac:dyDescent="0.2">
      <c r="A62" s="73" t="s">
        <v>317</v>
      </c>
      <c r="B62" s="74" t="s">
        <v>318</v>
      </c>
      <c r="C62" s="75" t="s">
        <v>62</v>
      </c>
      <c r="D62" s="76">
        <v>4928.6099999999997</v>
      </c>
      <c r="E62" s="74" t="s">
        <v>181</v>
      </c>
      <c r="F62" s="74" t="s">
        <v>257</v>
      </c>
      <c r="G62" s="75"/>
      <c r="H62" s="77"/>
      <c r="I62" s="71">
        <f t="shared" si="0"/>
        <v>4928.6099999999997</v>
      </c>
      <c r="J62" s="69">
        <f t="shared" si="1"/>
        <v>0</v>
      </c>
      <c r="K62" s="69">
        <v>0</v>
      </c>
      <c r="L62" s="72">
        <f t="shared" si="3"/>
        <v>4928.6099999999997</v>
      </c>
      <c r="M62" s="11">
        <f t="shared" si="2"/>
        <v>0</v>
      </c>
    </row>
    <row r="63" spans="1:13" x14ac:dyDescent="0.2">
      <c r="A63" s="73" t="s">
        <v>317</v>
      </c>
      <c r="B63" s="74" t="s">
        <v>318</v>
      </c>
      <c r="C63" s="75" t="s">
        <v>62</v>
      </c>
      <c r="D63" s="76">
        <v>4928.6099999999997</v>
      </c>
      <c r="E63" s="74" t="s">
        <v>181</v>
      </c>
      <c r="F63" s="74" t="s">
        <v>257</v>
      </c>
      <c r="G63" s="75"/>
      <c r="H63" s="77"/>
      <c r="I63" s="71">
        <f t="shared" si="0"/>
        <v>4928.6099999999997</v>
      </c>
      <c r="J63" s="69">
        <f t="shared" si="1"/>
        <v>0</v>
      </c>
      <c r="K63" s="69">
        <v>0</v>
      </c>
      <c r="L63" s="72">
        <f t="shared" si="3"/>
        <v>4928.6099999999997</v>
      </c>
      <c r="M63" s="11">
        <f t="shared" si="2"/>
        <v>0</v>
      </c>
    </row>
    <row r="64" spans="1:13" x14ac:dyDescent="0.2">
      <c r="A64" s="73" t="s">
        <v>319</v>
      </c>
      <c r="B64" s="74" t="s">
        <v>320</v>
      </c>
      <c r="C64" s="75" t="s">
        <v>62</v>
      </c>
      <c r="D64" s="76">
        <v>1200.48</v>
      </c>
      <c r="E64" s="74" t="s">
        <v>181</v>
      </c>
      <c r="F64" s="74" t="s">
        <v>257</v>
      </c>
      <c r="G64" s="75"/>
      <c r="H64" s="77"/>
      <c r="I64" s="71">
        <f t="shared" si="0"/>
        <v>1200.48</v>
      </c>
      <c r="J64" s="69">
        <f t="shared" si="1"/>
        <v>0</v>
      </c>
      <c r="K64" s="69">
        <v>0</v>
      </c>
      <c r="L64" s="72">
        <f t="shared" si="3"/>
        <v>1200.48</v>
      </c>
      <c r="M64" s="11">
        <f t="shared" si="2"/>
        <v>0</v>
      </c>
    </row>
    <row r="65" spans="1:13" x14ac:dyDescent="0.2">
      <c r="A65" s="73" t="s">
        <v>321</v>
      </c>
      <c r="B65" s="74" t="s">
        <v>322</v>
      </c>
      <c r="C65" s="75" t="s">
        <v>62</v>
      </c>
      <c r="D65" s="76">
        <v>8854.77</v>
      </c>
      <c r="E65" s="74" t="s">
        <v>181</v>
      </c>
      <c r="F65" s="74" t="s">
        <v>182</v>
      </c>
      <c r="G65" s="75"/>
      <c r="H65" s="77"/>
      <c r="I65" s="71">
        <f t="shared" si="0"/>
        <v>8854.77</v>
      </c>
      <c r="J65" s="69">
        <f t="shared" si="1"/>
        <v>0</v>
      </c>
      <c r="K65" s="69">
        <v>0</v>
      </c>
      <c r="L65" s="72">
        <f t="shared" si="3"/>
        <v>8854.77</v>
      </c>
      <c r="M65" s="11">
        <f t="shared" si="2"/>
        <v>0</v>
      </c>
    </row>
    <row r="66" spans="1:13" x14ac:dyDescent="0.2">
      <c r="A66" s="73" t="s">
        <v>323</v>
      </c>
      <c r="B66" s="74" t="s">
        <v>324</v>
      </c>
      <c r="C66" s="75" t="s">
        <v>62</v>
      </c>
      <c r="D66" s="76">
        <v>3808.08</v>
      </c>
      <c r="E66" s="74" t="s">
        <v>181</v>
      </c>
      <c r="F66" s="74" t="s">
        <v>182</v>
      </c>
      <c r="G66" s="75"/>
      <c r="H66" s="77"/>
      <c r="I66" s="71">
        <f t="shared" ref="I66:I91" si="4">D66</f>
        <v>3808.08</v>
      </c>
      <c r="J66" s="69">
        <f t="shared" ref="J66:J129" si="5">D66-I66</f>
        <v>0</v>
      </c>
      <c r="K66" s="69">
        <v>0</v>
      </c>
      <c r="L66" s="72">
        <f t="shared" si="3"/>
        <v>3808.08</v>
      </c>
      <c r="M66" s="11">
        <f t="shared" ref="M66:M129" si="6">D66-L66</f>
        <v>0</v>
      </c>
    </row>
    <row r="67" spans="1:13" x14ac:dyDescent="0.2">
      <c r="A67" s="73" t="s">
        <v>325</v>
      </c>
      <c r="B67" s="74" t="s">
        <v>326</v>
      </c>
      <c r="C67" s="75" t="s">
        <v>62</v>
      </c>
      <c r="D67" s="76">
        <v>37697.040000000001</v>
      </c>
      <c r="E67" s="74" t="s">
        <v>181</v>
      </c>
      <c r="F67" s="74" t="s">
        <v>182</v>
      </c>
      <c r="G67" s="75"/>
      <c r="H67" s="77"/>
      <c r="I67" s="71">
        <f t="shared" si="4"/>
        <v>37697.040000000001</v>
      </c>
      <c r="J67" s="69">
        <f t="shared" si="5"/>
        <v>0</v>
      </c>
      <c r="K67" s="69">
        <v>0</v>
      </c>
      <c r="L67" s="72">
        <f t="shared" ref="L67:L130" si="7">I67+K67</f>
        <v>37697.040000000001</v>
      </c>
      <c r="M67" s="11">
        <f t="shared" si="6"/>
        <v>0</v>
      </c>
    </row>
    <row r="68" spans="1:13" x14ac:dyDescent="0.2">
      <c r="A68" s="73" t="s">
        <v>325</v>
      </c>
      <c r="B68" s="74" t="s">
        <v>327</v>
      </c>
      <c r="C68" s="75" t="s">
        <v>62</v>
      </c>
      <c r="D68" s="76">
        <v>3856.05</v>
      </c>
      <c r="E68" s="74" t="s">
        <v>181</v>
      </c>
      <c r="F68" s="74" t="s">
        <v>182</v>
      </c>
      <c r="G68" s="75"/>
      <c r="H68" s="77"/>
      <c r="I68" s="71">
        <f t="shared" si="4"/>
        <v>3856.05</v>
      </c>
      <c r="J68" s="69">
        <f t="shared" si="5"/>
        <v>0</v>
      </c>
      <c r="K68" s="69">
        <v>0</v>
      </c>
      <c r="L68" s="72">
        <f t="shared" si="7"/>
        <v>3856.05</v>
      </c>
      <c r="M68" s="11">
        <f t="shared" si="6"/>
        <v>0</v>
      </c>
    </row>
    <row r="69" spans="1:13" x14ac:dyDescent="0.2">
      <c r="A69" s="73" t="s">
        <v>328</v>
      </c>
      <c r="B69" s="74" t="s">
        <v>329</v>
      </c>
      <c r="C69" s="75" t="s">
        <v>330</v>
      </c>
      <c r="D69" s="76">
        <v>3832.22</v>
      </c>
      <c r="E69" s="74" t="s">
        <v>181</v>
      </c>
      <c r="F69" s="74" t="s">
        <v>297</v>
      </c>
      <c r="G69" s="75" t="s">
        <v>331</v>
      </c>
      <c r="H69" s="77"/>
      <c r="I69" s="71">
        <f t="shared" si="4"/>
        <v>3832.22</v>
      </c>
      <c r="J69" s="69">
        <f t="shared" si="5"/>
        <v>0</v>
      </c>
      <c r="K69" s="69">
        <v>0</v>
      </c>
      <c r="L69" s="72">
        <f t="shared" si="7"/>
        <v>3832.22</v>
      </c>
      <c r="M69" s="11">
        <f t="shared" si="6"/>
        <v>0</v>
      </c>
    </row>
    <row r="70" spans="1:13" x14ac:dyDescent="0.2">
      <c r="A70" s="73" t="s">
        <v>332</v>
      </c>
      <c r="B70" s="74" t="s">
        <v>329</v>
      </c>
      <c r="C70" s="75" t="s">
        <v>330</v>
      </c>
      <c r="D70" s="76">
        <v>3832.22</v>
      </c>
      <c r="E70" s="74" t="s">
        <v>181</v>
      </c>
      <c r="F70" s="74" t="s">
        <v>297</v>
      </c>
      <c r="G70" s="75" t="s">
        <v>331</v>
      </c>
      <c r="H70" s="77"/>
      <c r="I70" s="71">
        <f t="shared" si="4"/>
        <v>3832.22</v>
      </c>
      <c r="J70" s="69">
        <f t="shared" si="5"/>
        <v>0</v>
      </c>
      <c r="K70" s="69">
        <v>0</v>
      </c>
      <c r="L70" s="72">
        <f t="shared" si="7"/>
        <v>3832.22</v>
      </c>
      <c r="M70" s="11">
        <f t="shared" si="6"/>
        <v>0</v>
      </c>
    </row>
    <row r="71" spans="1:13" x14ac:dyDescent="0.2">
      <c r="A71" s="73" t="s">
        <v>333</v>
      </c>
      <c r="B71" s="74" t="s">
        <v>329</v>
      </c>
      <c r="C71" s="75" t="s">
        <v>330</v>
      </c>
      <c r="D71" s="76">
        <v>3832.22</v>
      </c>
      <c r="E71" s="74" t="s">
        <v>181</v>
      </c>
      <c r="F71" s="74" t="s">
        <v>297</v>
      </c>
      <c r="G71" s="75" t="s">
        <v>331</v>
      </c>
      <c r="H71" s="77"/>
      <c r="I71" s="71">
        <f t="shared" si="4"/>
        <v>3832.22</v>
      </c>
      <c r="J71" s="69">
        <f t="shared" si="5"/>
        <v>0</v>
      </c>
      <c r="K71" s="69">
        <v>0</v>
      </c>
      <c r="L71" s="72">
        <f t="shared" si="7"/>
        <v>3832.22</v>
      </c>
      <c r="M71" s="11">
        <f t="shared" si="6"/>
        <v>0</v>
      </c>
    </row>
    <row r="72" spans="1:13" x14ac:dyDescent="0.2">
      <c r="A72" s="73" t="s">
        <v>334</v>
      </c>
      <c r="B72" s="74" t="s">
        <v>257</v>
      </c>
      <c r="C72" s="75" t="s">
        <v>330</v>
      </c>
      <c r="D72" s="76">
        <v>8774.82</v>
      </c>
      <c r="E72" s="74" t="s">
        <v>181</v>
      </c>
      <c r="F72" s="74" t="s">
        <v>257</v>
      </c>
      <c r="G72" s="75" t="s">
        <v>335</v>
      </c>
      <c r="H72" s="77"/>
      <c r="I72" s="71">
        <f t="shared" si="4"/>
        <v>8774.82</v>
      </c>
      <c r="J72" s="69">
        <f t="shared" si="5"/>
        <v>0</v>
      </c>
      <c r="K72" s="69">
        <v>0</v>
      </c>
      <c r="L72" s="72">
        <f t="shared" si="7"/>
        <v>8774.82</v>
      </c>
      <c r="M72" s="11">
        <f t="shared" si="6"/>
        <v>0</v>
      </c>
    </row>
    <row r="73" spans="1:13" x14ac:dyDescent="0.2">
      <c r="A73" s="73" t="s">
        <v>336</v>
      </c>
      <c r="B73" s="74" t="s">
        <v>257</v>
      </c>
      <c r="C73" s="75" t="s">
        <v>330</v>
      </c>
      <c r="D73" s="76">
        <v>8774.82</v>
      </c>
      <c r="E73" s="74" t="s">
        <v>181</v>
      </c>
      <c r="F73" s="74" t="s">
        <v>257</v>
      </c>
      <c r="G73" s="75" t="s">
        <v>335</v>
      </c>
      <c r="H73" s="77"/>
      <c r="I73" s="71">
        <f t="shared" si="4"/>
        <v>8774.82</v>
      </c>
      <c r="J73" s="69">
        <f t="shared" si="5"/>
        <v>0</v>
      </c>
      <c r="K73" s="69">
        <v>0</v>
      </c>
      <c r="L73" s="72">
        <f t="shared" si="7"/>
        <v>8774.82</v>
      </c>
      <c r="M73" s="11">
        <f t="shared" si="6"/>
        <v>0</v>
      </c>
    </row>
    <row r="74" spans="1:13" x14ac:dyDescent="0.2">
      <c r="A74" s="73" t="s">
        <v>337</v>
      </c>
      <c r="B74" s="74" t="s">
        <v>257</v>
      </c>
      <c r="C74" s="75" t="s">
        <v>330</v>
      </c>
      <c r="D74" s="76">
        <v>8774.82</v>
      </c>
      <c r="E74" s="74" t="s">
        <v>181</v>
      </c>
      <c r="F74" s="74" t="s">
        <v>257</v>
      </c>
      <c r="G74" s="75" t="s">
        <v>335</v>
      </c>
      <c r="H74" s="77"/>
      <c r="I74" s="71">
        <f t="shared" si="4"/>
        <v>8774.82</v>
      </c>
      <c r="J74" s="69">
        <f t="shared" si="5"/>
        <v>0</v>
      </c>
      <c r="K74" s="69">
        <v>0</v>
      </c>
      <c r="L74" s="72">
        <f t="shared" si="7"/>
        <v>8774.82</v>
      </c>
      <c r="M74" s="11">
        <f t="shared" si="6"/>
        <v>0</v>
      </c>
    </row>
    <row r="75" spans="1:13" x14ac:dyDescent="0.2">
      <c r="A75" s="73" t="s">
        <v>338</v>
      </c>
      <c r="B75" s="74" t="s">
        <v>257</v>
      </c>
      <c r="C75" s="75" t="s">
        <v>330</v>
      </c>
      <c r="D75" s="76">
        <v>8774.82</v>
      </c>
      <c r="E75" s="74" t="s">
        <v>181</v>
      </c>
      <c r="F75" s="74" t="s">
        <v>257</v>
      </c>
      <c r="G75" s="75" t="s">
        <v>335</v>
      </c>
      <c r="H75" s="77"/>
      <c r="I75" s="71">
        <f t="shared" si="4"/>
        <v>8774.82</v>
      </c>
      <c r="J75" s="69">
        <f t="shared" si="5"/>
        <v>0</v>
      </c>
      <c r="K75" s="69">
        <v>0</v>
      </c>
      <c r="L75" s="72">
        <f t="shared" si="7"/>
        <v>8774.82</v>
      </c>
      <c r="M75" s="11">
        <f t="shared" si="6"/>
        <v>0</v>
      </c>
    </row>
    <row r="76" spans="1:13" x14ac:dyDescent="0.2">
      <c r="A76" s="73" t="s">
        <v>339</v>
      </c>
      <c r="B76" s="74" t="s">
        <v>257</v>
      </c>
      <c r="C76" s="75" t="s">
        <v>330</v>
      </c>
      <c r="D76" s="76">
        <v>8774.82</v>
      </c>
      <c r="E76" s="74" t="s">
        <v>181</v>
      </c>
      <c r="F76" s="74" t="s">
        <v>257</v>
      </c>
      <c r="G76" s="75" t="s">
        <v>335</v>
      </c>
      <c r="H76" s="77"/>
      <c r="I76" s="71">
        <f t="shared" si="4"/>
        <v>8774.82</v>
      </c>
      <c r="J76" s="69">
        <f t="shared" si="5"/>
        <v>0</v>
      </c>
      <c r="K76" s="69">
        <v>0</v>
      </c>
      <c r="L76" s="72">
        <f t="shared" si="7"/>
        <v>8774.82</v>
      </c>
      <c r="M76" s="11">
        <f t="shared" si="6"/>
        <v>0</v>
      </c>
    </row>
    <row r="77" spans="1:13" x14ac:dyDescent="0.2">
      <c r="A77" s="73" t="s">
        <v>340</v>
      </c>
      <c r="B77" s="74" t="s">
        <v>341</v>
      </c>
      <c r="C77" s="75" t="s">
        <v>330</v>
      </c>
      <c r="D77" s="76">
        <v>16377.45</v>
      </c>
      <c r="E77" s="74" t="s">
        <v>181</v>
      </c>
      <c r="F77" s="74" t="s">
        <v>11</v>
      </c>
      <c r="G77" s="75" t="s">
        <v>335</v>
      </c>
      <c r="H77" s="77"/>
      <c r="I77" s="71">
        <f t="shared" si="4"/>
        <v>16377.45</v>
      </c>
      <c r="J77" s="69">
        <f t="shared" si="5"/>
        <v>0</v>
      </c>
      <c r="K77" s="69">
        <v>0</v>
      </c>
      <c r="L77" s="72">
        <f t="shared" si="7"/>
        <v>16377.45</v>
      </c>
      <c r="M77" s="11">
        <f t="shared" si="6"/>
        <v>0</v>
      </c>
    </row>
    <row r="78" spans="1:13" x14ac:dyDescent="0.2">
      <c r="A78" s="73" t="s">
        <v>342</v>
      </c>
      <c r="B78" s="74" t="s">
        <v>341</v>
      </c>
      <c r="C78" s="75" t="s">
        <v>330</v>
      </c>
      <c r="D78" s="76">
        <v>17795.64</v>
      </c>
      <c r="E78" s="74" t="s">
        <v>181</v>
      </c>
      <c r="F78" s="74" t="s">
        <v>11</v>
      </c>
      <c r="G78" s="75" t="s">
        <v>335</v>
      </c>
      <c r="H78" s="77"/>
      <c r="I78" s="71">
        <f t="shared" si="4"/>
        <v>17795.64</v>
      </c>
      <c r="J78" s="69">
        <f t="shared" si="5"/>
        <v>0</v>
      </c>
      <c r="K78" s="69">
        <v>0</v>
      </c>
      <c r="L78" s="72">
        <f t="shared" si="7"/>
        <v>17795.64</v>
      </c>
      <c r="M78" s="11">
        <f t="shared" si="6"/>
        <v>0</v>
      </c>
    </row>
    <row r="79" spans="1:13" x14ac:dyDescent="0.2">
      <c r="A79" s="73" t="s">
        <v>343</v>
      </c>
      <c r="B79" s="74" t="s">
        <v>344</v>
      </c>
      <c r="C79" s="75" t="s">
        <v>330</v>
      </c>
      <c r="D79" s="76">
        <v>1858.53</v>
      </c>
      <c r="E79" s="74" t="s">
        <v>181</v>
      </c>
      <c r="F79" s="74" t="s">
        <v>297</v>
      </c>
      <c r="G79" s="75" t="s">
        <v>335</v>
      </c>
      <c r="H79" s="77"/>
      <c r="I79" s="71">
        <f t="shared" si="4"/>
        <v>1858.53</v>
      </c>
      <c r="J79" s="69">
        <f t="shared" si="5"/>
        <v>0</v>
      </c>
      <c r="K79" s="69">
        <v>0</v>
      </c>
      <c r="L79" s="72">
        <f t="shared" si="7"/>
        <v>1858.53</v>
      </c>
      <c r="M79" s="11">
        <f t="shared" si="6"/>
        <v>0</v>
      </c>
    </row>
    <row r="80" spans="1:13" x14ac:dyDescent="0.2">
      <c r="A80" s="73" t="s">
        <v>345</v>
      </c>
      <c r="B80" s="74" t="s">
        <v>344</v>
      </c>
      <c r="C80" s="75" t="s">
        <v>330</v>
      </c>
      <c r="D80" s="76">
        <v>1858.53</v>
      </c>
      <c r="E80" s="74" t="s">
        <v>181</v>
      </c>
      <c r="F80" s="74" t="s">
        <v>297</v>
      </c>
      <c r="G80" s="75" t="s">
        <v>335</v>
      </c>
      <c r="H80" s="77"/>
      <c r="I80" s="71">
        <f t="shared" si="4"/>
        <v>1858.53</v>
      </c>
      <c r="J80" s="69">
        <f t="shared" si="5"/>
        <v>0</v>
      </c>
      <c r="K80" s="69">
        <v>0</v>
      </c>
      <c r="L80" s="72">
        <f t="shared" si="7"/>
        <v>1858.53</v>
      </c>
      <c r="M80" s="11">
        <f t="shared" si="6"/>
        <v>0</v>
      </c>
    </row>
    <row r="81" spans="1:13" x14ac:dyDescent="0.2">
      <c r="A81" s="73" t="s">
        <v>346</v>
      </c>
      <c r="B81" s="74" t="s">
        <v>347</v>
      </c>
      <c r="C81" s="75" t="s">
        <v>330</v>
      </c>
      <c r="D81" s="76">
        <v>36273.93</v>
      </c>
      <c r="E81" s="74" t="s">
        <v>181</v>
      </c>
      <c r="F81" s="74" t="s">
        <v>348</v>
      </c>
      <c r="G81" s="75" t="s">
        <v>349</v>
      </c>
      <c r="H81" s="77"/>
      <c r="I81" s="71">
        <f t="shared" si="4"/>
        <v>36273.93</v>
      </c>
      <c r="J81" s="69">
        <f t="shared" si="5"/>
        <v>0</v>
      </c>
      <c r="K81" s="69">
        <v>0</v>
      </c>
      <c r="L81" s="72">
        <f t="shared" si="7"/>
        <v>36273.93</v>
      </c>
      <c r="M81" s="11">
        <f t="shared" si="6"/>
        <v>0</v>
      </c>
    </row>
    <row r="82" spans="1:13" x14ac:dyDescent="0.2">
      <c r="A82" s="73" t="s">
        <v>350</v>
      </c>
      <c r="B82" s="74" t="s">
        <v>351</v>
      </c>
      <c r="C82" s="75" t="s">
        <v>330</v>
      </c>
      <c r="D82" s="76">
        <v>7836.53</v>
      </c>
      <c r="E82" s="74" t="s">
        <v>181</v>
      </c>
      <c r="F82" s="74" t="s">
        <v>352</v>
      </c>
      <c r="G82" s="75" t="s">
        <v>353</v>
      </c>
      <c r="H82" s="77"/>
      <c r="I82" s="71">
        <f t="shared" si="4"/>
        <v>7836.53</v>
      </c>
      <c r="J82" s="69">
        <f t="shared" si="5"/>
        <v>0</v>
      </c>
      <c r="K82" s="69">
        <v>0</v>
      </c>
      <c r="L82" s="72">
        <f t="shared" si="7"/>
        <v>7836.53</v>
      </c>
      <c r="M82" s="11">
        <f t="shared" si="6"/>
        <v>0</v>
      </c>
    </row>
    <row r="83" spans="1:13" x14ac:dyDescent="0.2">
      <c r="A83" s="73" t="s">
        <v>354</v>
      </c>
      <c r="B83" s="74" t="s">
        <v>351</v>
      </c>
      <c r="C83" s="75" t="s">
        <v>330</v>
      </c>
      <c r="D83" s="76">
        <v>7836.53</v>
      </c>
      <c r="E83" s="74" t="s">
        <v>181</v>
      </c>
      <c r="F83" s="74" t="s">
        <v>352</v>
      </c>
      <c r="G83" s="75" t="s">
        <v>353</v>
      </c>
      <c r="H83" s="77"/>
      <c r="I83" s="71">
        <f t="shared" si="4"/>
        <v>7836.53</v>
      </c>
      <c r="J83" s="69">
        <f t="shared" si="5"/>
        <v>0</v>
      </c>
      <c r="K83" s="69">
        <v>0</v>
      </c>
      <c r="L83" s="72">
        <f t="shared" si="7"/>
        <v>7836.53</v>
      </c>
      <c r="M83" s="11">
        <f t="shared" si="6"/>
        <v>0</v>
      </c>
    </row>
    <row r="84" spans="1:13" x14ac:dyDescent="0.2">
      <c r="A84" s="73" t="s">
        <v>355</v>
      </c>
      <c r="B84" s="74" t="s">
        <v>351</v>
      </c>
      <c r="C84" s="75" t="s">
        <v>330</v>
      </c>
      <c r="D84" s="76">
        <v>7389.84</v>
      </c>
      <c r="E84" s="74" t="s">
        <v>181</v>
      </c>
      <c r="F84" s="74" t="s">
        <v>352</v>
      </c>
      <c r="G84" s="75" t="s">
        <v>353</v>
      </c>
      <c r="H84" s="77"/>
      <c r="I84" s="71">
        <f t="shared" si="4"/>
        <v>7389.84</v>
      </c>
      <c r="J84" s="69">
        <f t="shared" si="5"/>
        <v>0</v>
      </c>
      <c r="K84" s="69">
        <v>0</v>
      </c>
      <c r="L84" s="72">
        <f t="shared" si="7"/>
        <v>7389.84</v>
      </c>
      <c r="M84" s="11">
        <f t="shared" si="6"/>
        <v>0</v>
      </c>
    </row>
    <row r="85" spans="1:13" x14ac:dyDescent="0.2">
      <c r="A85" s="73" t="s">
        <v>356</v>
      </c>
      <c r="B85" s="74" t="s">
        <v>351</v>
      </c>
      <c r="C85" s="75" t="s">
        <v>330</v>
      </c>
      <c r="D85" s="76">
        <v>7389.84</v>
      </c>
      <c r="E85" s="74" t="s">
        <v>181</v>
      </c>
      <c r="F85" s="74" t="s">
        <v>352</v>
      </c>
      <c r="G85" s="75" t="s">
        <v>353</v>
      </c>
      <c r="H85" s="77"/>
      <c r="I85" s="71">
        <f t="shared" si="4"/>
        <v>7389.84</v>
      </c>
      <c r="J85" s="69">
        <f t="shared" si="5"/>
        <v>0</v>
      </c>
      <c r="K85" s="69">
        <v>0</v>
      </c>
      <c r="L85" s="72">
        <f t="shared" si="7"/>
        <v>7389.84</v>
      </c>
      <c r="M85" s="11">
        <f t="shared" si="6"/>
        <v>0</v>
      </c>
    </row>
    <row r="86" spans="1:13" x14ac:dyDescent="0.2">
      <c r="A86" s="73" t="s">
        <v>357</v>
      </c>
      <c r="B86" s="74" t="s">
        <v>351</v>
      </c>
      <c r="C86" s="75" t="s">
        <v>330</v>
      </c>
      <c r="D86" s="76">
        <v>6394.77</v>
      </c>
      <c r="E86" s="74" t="s">
        <v>181</v>
      </c>
      <c r="F86" s="74" t="s">
        <v>352</v>
      </c>
      <c r="G86" s="75" t="s">
        <v>353</v>
      </c>
      <c r="H86" s="77"/>
      <c r="I86" s="71">
        <f t="shared" si="4"/>
        <v>6394.77</v>
      </c>
      <c r="J86" s="69">
        <f t="shared" si="5"/>
        <v>0</v>
      </c>
      <c r="K86" s="69">
        <v>0</v>
      </c>
      <c r="L86" s="72">
        <f t="shared" si="7"/>
        <v>6394.77</v>
      </c>
      <c r="M86" s="11">
        <f t="shared" si="6"/>
        <v>0</v>
      </c>
    </row>
    <row r="87" spans="1:13" x14ac:dyDescent="0.2">
      <c r="A87" s="73" t="s">
        <v>358</v>
      </c>
      <c r="B87" s="74" t="s">
        <v>351</v>
      </c>
      <c r="C87" s="75" t="s">
        <v>330</v>
      </c>
      <c r="D87" s="76">
        <v>6394.77</v>
      </c>
      <c r="E87" s="74" t="s">
        <v>181</v>
      </c>
      <c r="F87" s="74" t="s">
        <v>352</v>
      </c>
      <c r="G87" s="75" t="s">
        <v>353</v>
      </c>
      <c r="H87" s="77"/>
      <c r="I87" s="71">
        <f t="shared" si="4"/>
        <v>6394.77</v>
      </c>
      <c r="J87" s="69">
        <f t="shared" si="5"/>
        <v>0</v>
      </c>
      <c r="K87" s="69">
        <v>0</v>
      </c>
      <c r="L87" s="72">
        <f t="shared" si="7"/>
        <v>6394.77</v>
      </c>
      <c r="M87" s="11">
        <f t="shared" si="6"/>
        <v>0</v>
      </c>
    </row>
    <row r="88" spans="1:13" x14ac:dyDescent="0.2">
      <c r="A88" s="73" t="s">
        <v>359</v>
      </c>
      <c r="B88" s="74" t="s">
        <v>351</v>
      </c>
      <c r="C88" s="75" t="s">
        <v>330</v>
      </c>
      <c r="D88" s="76">
        <v>1291.4000000000001</v>
      </c>
      <c r="E88" s="74" t="s">
        <v>181</v>
      </c>
      <c r="F88" s="74" t="s">
        <v>352</v>
      </c>
      <c r="G88" s="75" t="s">
        <v>353</v>
      </c>
      <c r="H88" s="77"/>
      <c r="I88" s="71">
        <f t="shared" si="4"/>
        <v>1291.4000000000001</v>
      </c>
      <c r="J88" s="69">
        <f t="shared" si="5"/>
        <v>0</v>
      </c>
      <c r="K88" s="69">
        <v>0</v>
      </c>
      <c r="L88" s="72">
        <f t="shared" si="7"/>
        <v>1291.4000000000001</v>
      </c>
      <c r="M88" s="11">
        <f t="shared" si="6"/>
        <v>0</v>
      </c>
    </row>
    <row r="89" spans="1:13" x14ac:dyDescent="0.2">
      <c r="A89" s="73" t="s">
        <v>360</v>
      </c>
      <c r="B89" s="74" t="s">
        <v>351</v>
      </c>
      <c r="C89" s="75" t="s">
        <v>330</v>
      </c>
      <c r="D89" s="76">
        <v>1291.4000000000001</v>
      </c>
      <c r="E89" s="74" t="s">
        <v>181</v>
      </c>
      <c r="F89" s="74" t="s">
        <v>352</v>
      </c>
      <c r="G89" s="75" t="s">
        <v>353</v>
      </c>
      <c r="H89" s="77"/>
      <c r="I89" s="71">
        <f t="shared" si="4"/>
        <v>1291.4000000000001</v>
      </c>
      <c r="J89" s="69">
        <f t="shared" si="5"/>
        <v>0</v>
      </c>
      <c r="K89" s="69">
        <v>0</v>
      </c>
      <c r="L89" s="72">
        <f t="shared" si="7"/>
        <v>1291.4000000000001</v>
      </c>
      <c r="M89" s="11">
        <f t="shared" si="6"/>
        <v>0</v>
      </c>
    </row>
    <row r="90" spans="1:13" x14ac:dyDescent="0.2">
      <c r="A90" s="73" t="s">
        <v>361</v>
      </c>
      <c r="B90" s="74" t="s">
        <v>351</v>
      </c>
      <c r="C90" s="75" t="s">
        <v>330</v>
      </c>
      <c r="D90" s="76">
        <v>1291.4000000000001</v>
      </c>
      <c r="E90" s="74" t="s">
        <v>181</v>
      </c>
      <c r="F90" s="74" t="s">
        <v>352</v>
      </c>
      <c r="G90" s="75" t="s">
        <v>353</v>
      </c>
      <c r="H90" s="77"/>
      <c r="I90" s="71">
        <f t="shared" si="4"/>
        <v>1291.4000000000001</v>
      </c>
      <c r="J90" s="69">
        <f t="shared" si="5"/>
        <v>0</v>
      </c>
      <c r="K90" s="69">
        <v>0</v>
      </c>
      <c r="L90" s="72">
        <f t="shared" si="7"/>
        <v>1291.4000000000001</v>
      </c>
      <c r="M90" s="11">
        <f t="shared" si="6"/>
        <v>0</v>
      </c>
    </row>
    <row r="91" spans="1:13" x14ac:dyDescent="0.2">
      <c r="A91" s="73" t="s">
        <v>362</v>
      </c>
      <c r="B91" s="74" t="s">
        <v>351</v>
      </c>
      <c r="C91" s="75" t="s">
        <v>330</v>
      </c>
      <c r="D91" s="76">
        <v>1291.4000000000001</v>
      </c>
      <c r="E91" s="74" t="s">
        <v>181</v>
      </c>
      <c r="F91" s="74" t="s">
        <v>352</v>
      </c>
      <c r="G91" s="75" t="s">
        <v>353</v>
      </c>
      <c r="H91" s="77"/>
      <c r="I91" s="71">
        <f t="shared" si="4"/>
        <v>1291.4000000000001</v>
      </c>
      <c r="J91" s="69">
        <f t="shared" si="5"/>
        <v>0</v>
      </c>
      <c r="K91" s="69">
        <v>0</v>
      </c>
      <c r="L91" s="72">
        <f t="shared" si="7"/>
        <v>1291.4000000000001</v>
      </c>
      <c r="M91" s="11">
        <f t="shared" si="6"/>
        <v>0</v>
      </c>
    </row>
    <row r="92" spans="1:13" x14ac:dyDescent="0.2">
      <c r="A92" s="67" t="s">
        <v>363</v>
      </c>
      <c r="B92" s="74" t="s">
        <v>364</v>
      </c>
      <c r="C92" s="75" t="s">
        <v>69</v>
      </c>
      <c r="D92" s="76">
        <v>1312.46</v>
      </c>
      <c r="E92" s="74" t="s">
        <v>181</v>
      </c>
      <c r="F92" s="74" t="s">
        <v>246</v>
      </c>
      <c r="G92" s="75" t="s">
        <v>365</v>
      </c>
      <c r="H92" s="77"/>
      <c r="I92" s="78">
        <f t="shared" ref="I92:I119" si="8">D92*0.8</f>
        <v>1049.9680000000001</v>
      </c>
      <c r="J92" s="69">
        <f t="shared" si="5"/>
        <v>262.49199999999996</v>
      </c>
      <c r="K92" s="72">
        <f t="shared" ref="K92:K142" si="9">D92*0.2</f>
        <v>262.49200000000002</v>
      </c>
      <c r="L92" s="72">
        <f t="shared" si="7"/>
        <v>1312.46</v>
      </c>
      <c r="M92" s="11">
        <f t="shared" si="6"/>
        <v>0</v>
      </c>
    </row>
    <row r="93" spans="1:13" x14ac:dyDescent="0.2">
      <c r="A93" s="67" t="s">
        <v>366</v>
      </c>
      <c r="B93" s="74" t="s">
        <v>364</v>
      </c>
      <c r="C93" s="75" t="s">
        <v>69</v>
      </c>
      <c r="D93" s="76">
        <v>1312.46</v>
      </c>
      <c r="E93" s="74" t="s">
        <v>181</v>
      </c>
      <c r="F93" s="74" t="s">
        <v>246</v>
      </c>
      <c r="G93" s="75" t="s">
        <v>365</v>
      </c>
      <c r="H93" s="77"/>
      <c r="I93" s="78">
        <f t="shared" si="8"/>
        <v>1049.9680000000001</v>
      </c>
      <c r="J93" s="69">
        <f t="shared" si="5"/>
        <v>262.49199999999996</v>
      </c>
      <c r="K93" s="72">
        <f t="shared" si="9"/>
        <v>262.49200000000002</v>
      </c>
      <c r="L93" s="72">
        <f t="shared" si="7"/>
        <v>1312.46</v>
      </c>
      <c r="M93" s="11">
        <f t="shared" si="6"/>
        <v>0</v>
      </c>
    </row>
    <row r="94" spans="1:13" x14ac:dyDescent="0.2">
      <c r="A94" s="67" t="s">
        <v>367</v>
      </c>
      <c r="B94" s="74" t="s">
        <v>364</v>
      </c>
      <c r="C94" s="75" t="s">
        <v>69</v>
      </c>
      <c r="D94" s="76">
        <v>1312.46</v>
      </c>
      <c r="E94" s="74" t="s">
        <v>181</v>
      </c>
      <c r="F94" s="74" t="s">
        <v>246</v>
      </c>
      <c r="G94" s="75" t="s">
        <v>365</v>
      </c>
      <c r="H94" s="77"/>
      <c r="I94" s="78">
        <f t="shared" si="8"/>
        <v>1049.9680000000001</v>
      </c>
      <c r="J94" s="69">
        <f t="shared" si="5"/>
        <v>262.49199999999996</v>
      </c>
      <c r="K94" s="72">
        <f t="shared" si="9"/>
        <v>262.49200000000002</v>
      </c>
      <c r="L94" s="72">
        <f t="shared" si="7"/>
        <v>1312.46</v>
      </c>
      <c r="M94" s="11">
        <f t="shared" si="6"/>
        <v>0</v>
      </c>
    </row>
    <row r="95" spans="1:13" x14ac:dyDescent="0.2">
      <c r="A95" s="67" t="s">
        <v>368</v>
      </c>
      <c r="B95" s="74" t="s">
        <v>364</v>
      </c>
      <c r="C95" s="75" t="s">
        <v>69</v>
      </c>
      <c r="D95" s="76">
        <v>1312.46</v>
      </c>
      <c r="E95" s="74" t="s">
        <v>181</v>
      </c>
      <c r="F95" s="74" t="s">
        <v>246</v>
      </c>
      <c r="G95" s="75" t="s">
        <v>365</v>
      </c>
      <c r="H95" s="77"/>
      <c r="I95" s="78">
        <f t="shared" si="8"/>
        <v>1049.9680000000001</v>
      </c>
      <c r="J95" s="69">
        <f t="shared" si="5"/>
        <v>262.49199999999996</v>
      </c>
      <c r="K95" s="72">
        <f t="shared" si="9"/>
        <v>262.49200000000002</v>
      </c>
      <c r="L95" s="72">
        <f t="shared" si="7"/>
        <v>1312.46</v>
      </c>
      <c r="M95" s="11">
        <f t="shared" si="6"/>
        <v>0</v>
      </c>
    </row>
    <row r="96" spans="1:13" x14ac:dyDescent="0.2">
      <c r="A96" s="79" t="s">
        <v>369</v>
      </c>
      <c r="B96" s="74" t="s">
        <v>370</v>
      </c>
      <c r="C96" s="75" t="s">
        <v>69</v>
      </c>
      <c r="D96" s="76">
        <v>3792.88</v>
      </c>
      <c r="E96" s="74" t="s">
        <v>181</v>
      </c>
      <c r="F96" s="74" t="s">
        <v>246</v>
      </c>
      <c r="G96" s="75" t="s">
        <v>365</v>
      </c>
      <c r="H96" s="77"/>
      <c r="I96" s="76">
        <v>3792.88</v>
      </c>
      <c r="J96" s="69">
        <f t="shared" si="5"/>
        <v>0</v>
      </c>
      <c r="K96" s="72">
        <v>0</v>
      </c>
      <c r="L96" s="72">
        <f t="shared" si="7"/>
        <v>3792.88</v>
      </c>
      <c r="M96" s="11">
        <f t="shared" si="6"/>
        <v>0</v>
      </c>
    </row>
    <row r="97" spans="1:13" x14ac:dyDescent="0.2">
      <c r="A97" s="80" t="s">
        <v>371</v>
      </c>
      <c r="B97" s="74" t="s">
        <v>370</v>
      </c>
      <c r="C97" s="75" t="s">
        <v>69</v>
      </c>
      <c r="D97" s="76">
        <v>3792.88</v>
      </c>
      <c r="E97" s="74" t="s">
        <v>181</v>
      </c>
      <c r="F97" s="74" t="s">
        <v>246</v>
      </c>
      <c r="G97" s="75" t="s">
        <v>365</v>
      </c>
      <c r="H97" s="77"/>
      <c r="I97" s="76">
        <v>3792.88</v>
      </c>
      <c r="J97" s="69">
        <f t="shared" si="5"/>
        <v>0</v>
      </c>
      <c r="K97" s="72">
        <v>0</v>
      </c>
      <c r="L97" s="72">
        <f t="shared" si="7"/>
        <v>3792.88</v>
      </c>
      <c r="M97" s="11">
        <f t="shared" si="6"/>
        <v>0</v>
      </c>
    </row>
    <row r="98" spans="1:13" x14ac:dyDescent="0.2">
      <c r="A98" s="79" t="s">
        <v>372</v>
      </c>
      <c r="B98" s="74" t="s">
        <v>370</v>
      </c>
      <c r="C98" s="75" t="s">
        <v>69</v>
      </c>
      <c r="D98" s="76">
        <v>3792.88</v>
      </c>
      <c r="E98" s="74" t="s">
        <v>181</v>
      </c>
      <c r="F98" s="74" t="s">
        <v>246</v>
      </c>
      <c r="G98" s="75" t="s">
        <v>365</v>
      </c>
      <c r="H98" s="77"/>
      <c r="I98" s="76">
        <v>3792.88</v>
      </c>
      <c r="J98" s="69">
        <f t="shared" si="5"/>
        <v>0</v>
      </c>
      <c r="K98" s="72">
        <v>0</v>
      </c>
      <c r="L98" s="72">
        <f t="shared" si="7"/>
        <v>3792.88</v>
      </c>
      <c r="M98" s="11">
        <f t="shared" si="6"/>
        <v>0</v>
      </c>
    </row>
    <row r="99" spans="1:13" x14ac:dyDescent="0.2">
      <c r="A99" s="79" t="s">
        <v>373</v>
      </c>
      <c r="B99" s="74" t="s">
        <v>370</v>
      </c>
      <c r="C99" s="75" t="s">
        <v>69</v>
      </c>
      <c r="D99" s="76">
        <v>3792.88</v>
      </c>
      <c r="E99" s="74" t="s">
        <v>181</v>
      </c>
      <c r="F99" s="74" t="s">
        <v>246</v>
      </c>
      <c r="G99" s="75" t="s">
        <v>365</v>
      </c>
      <c r="H99" s="77"/>
      <c r="I99" s="76">
        <v>3792.88</v>
      </c>
      <c r="J99" s="69">
        <f t="shared" si="5"/>
        <v>0</v>
      </c>
      <c r="K99" s="72">
        <v>0</v>
      </c>
      <c r="L99" s="72">
        <f t="shared" si="7"/>
        <v>3792.88</v>
      </c>
      <c r="M99" s="11">
        <f t="shared" si="6"/>
        <v>0</v>
      </c>
    </row>
    <row r="100" spans="1:13" x14ac:dyDescent="0.2">
      <c r="A100" s="79" t="s">
        <v>374</v>
      </c>
      <c r="B100" s="74" t="s">
        <v>370</v>
      </c>
      <c r="C100" s="75" t="s">
        <v>69</v>
      </c>
      <c r="D100" s="76">
        <v>3792.88</v>
      </c>
      <c r="E100" s="74" t="s">
        <v>181</v>
      </c>
      <c r="F100" s="74" t="s">
        <v>246</v>
      </c>
      <c r="G100" s="75" t="s">
        <v>365</v>
      </c>
      <c r="H100" s="77"/>
      <c r="I100" s="76">
        <v>3792.88</v>
      </c>
      <c r="J100" s="69">
        <f t="shared" si="5"/>
        <v>0</v>
      </c>
      <c r="K100" s="72">
        <v>0</v>
      </c>
      <c r="L100" s="72">
        <f t="shared" si="7"/>
        <v>3792.88</v>
      </c>
      <c r="M100" s="11">
        <f t="shared" si="6"/>
        <v>0</v>
      </c>
    </row>
    <row r="101" spans="1:13" x14ac:dyDescent="0.2">
      <c r="A101" s="79" t="s">
        <v>375</v>
      </c>
      <c r="B101" s="74" t="s">
        <v>370</v>
      </c>
      <c r="C101" s="75" t="s">
        <v>69</v>
      </c>
      <c r="D101" s="76">
        <v>3792.88</v>
      </c>
      <c r="E101" s="74" t="s">
        <v>181</v>
      </c>
      <c r="F101" s="74" t="s">
        <v>246</v>
      </c>
      <c r="G101" s="75" t="s">
        <v>365</v>
      </c>
      <c r="H101" s="77"/>
      <c r="I101" s="76">
        <v>3792.88</v>
      </c>
      <c r="J101" s="69">
        <f t="shared" si="5"/>
        <v>0</v>
      </c>
      <c r="K101" s="72">
        <v>0</v>
      </c>
      <c r="L101" s="72">
        <f t="shared" si="7"/>
        <v>3792.88</v>
      </c>
      <c r="M101" s="11">
        <f t="shared" si="6"/>
        <v>0</v>
      </c>
    </row>
    <row r="102" spans="1:13" x14ac:dyDescent="0.2">
      <c r="A102" s="79" t="s">
        <v>376</v>
      </c>
      <c r="B102" s="74" t="s">
        <v>370</v>
      </c>
      <c r="C102" s="75" t="s">
        <v>69</v>
      </c>
      <c r="D102" s="76">
        <v>3792.88</v>
      </c>
      <c r="E102" s="74" t="s">
        <v>181</v>
      </c>
      <c r="F102" s="74" t="s">
        <v>246</v>
      </c>
      <c r="G102" s="75" t="s">
        <v>365</v>
      </c>
      <c r="H102" s="77"/>
      <c r="I102" s="76">
        <v>3792.88</v>
      </c>
      <c r="J102" s="69">
        <f t="shared" si="5"/>
        <v>0</v>
      </c>
      <c r="K102" s="72">
        <v>0</v>
      </c>
      <c r="L102" s="72">
        <f t="shared" si="7"/>
        <v>3792.88</v>
      </c>
      <c r="M102" s="11">
        <f t="shared" si="6"/>
        <v>0</v>
      </c>
    </row>
    <row r="103" spans="1:13" x14ac:dyDescent="0.2">
      <c r="A103" s="79" t="s">
        <v>377</v>
      </c>
      <c r="B103" s="74" t="s">
        <v>370</v>
      </c>
      <c r="C103" s="75" t="s">
        <v>69</v>
      </c>
      <c r="D103" s="76">
        <v>3792.88</v>
      </c>
      <c r="E103" s="74" t="s">
        <v>181</v>
      </c>
      <c r="F103" s="74" t="s">
        <v>246</v>
      </c>
      <c r="G103" s="75" t="s">
        <v>365</v>
      </c>
      <c r="H103" s="77"/>
      <c r="I103" s="76">
        <v>3792.88</v>
      </c>
      <c r="J103" s="69">
        <f t="shared" si="5"/>
        <v>0</v>
      </c>
      <c r="K103" s="72">
        <v>0</v>
      </c>
      <c r="L103" s="72">
        <f t="shared" si="7"/>
        <v>3792.88</v>
      </c>
      <c r="M103" s="11">
        <f t="shared" si="6"/>
        <v>0</v>
      </c>
    </row>
    <row r="104" spans="1:13" x14ac:dyDescent="0.2">
      <c r="A104" s="79" t="s">
        <v>378</v>
      </c>
      <c r="B104" s="74" t="s">
        <v>370</v>
      </c>
      <c r="C104" s="75" t="s">
        <v>69</v>
      </c>
      <c r="D104" s="76">
        <v>3792.88</v>
      </c>
      <c r="E104" s="74" t="s">
        <v>181</v>
      </c>
      <c r="F104" s="74" t="s">
        <v>246</v>
      </c>
      <c r="G104" s="75" t="s">
        <v>365</v>
      </c>
      <c r="H104" s="77"/>
      <c r="I104" s="76">
        <v>3792.88</v>
      </c>
      <c r="J104" s="69">
        <f t="shared" si="5"/>
        <v>0</v>
      </c>
      <c r="K104" s="72">
        <v>0</v>
      </c>
      <c r="L104" s="72">
        <f t="shared" si="7"/>
        <v>3792.88</v>
      </c>
      <c r="M104" s="11">
        <f t="shared" si="6"/>
        <v>0</v>
      </c>
    </row>
    <row r="105" spans="1:13" x14ac:dyDescent="0.2">
      <c r="A105" s="79" t="s">
        <v>379</v>
      </c>
      <c r="B105" s="74" t="s">
        <v>370</v>
      </c>
      <c r="C105" s="75" t="s">
        <v>69</v>
      </c>
      <c r="D105" s="76">
        <v>3792.88</v>
      </c>
      <c r="E105" s="74" t="s">
        <v>181</v>
      </c>
      <c r="F105" s="74" t="s">
        <v>246</v>
      </c>
      <c r="G105" s="75" t="s">
        <v>365</v>
      </c>
      <c r="H105" s="77"/>
      <c r="I105" s="76">
        <v>3792.88</v>
      </c>
      <c r="J105" s="69">
        <f t="shared" si="5"/>
        <v>0</v>
      </c>
      <c r="K105" s="72">
        <v>0</v>
      </c>
      <c r="L105" s="72">
        <f t="shared" si="7"/>
        <v>3792.88</v>
      </c>
      <c r="M105" s="11">
        <f t="shared" si="6"/>
        <v>0</v>
      </c>
    </row>
    <row r="106" spans="1:13" x14ac:dyDescent="0.2">
      <c r="A106" s="73" t="s">
        <v>380</v>
      </c>
      <c r="B106" s="74" t="s">
        <v>381</v>
      </c>
      <c r="C106" s="75" t="s">
        <v>69</v>
      </c>
      <c r="D106" s="76">
        <v>4522.28</v>
      </c>
      <c r="E106" s="74" t="s">
        <v>181</v>
      </c>
      <c r="F106" s="74" t="s">
        <v>246</v>
      </c>
      <c r="G106" s="75" t="s">
        <v>365</v>
      </c>
      <c r="H106" s="77"/>
      <c r="I106" s="78">
        <f t="shared" si="8"/>
        <v>3617.8240000000001</v>
      </c>
      <c r="J106" s="69">
        <f t="shared" si="5"/>
        <v>904.45599999999968</v>
      </c>
      <c r="K106" s="72">
        <f t="shared" si="9"/>
        <v>904.45600000000002</v>
      </c>
      <c r="L106" s="72">
        <f t="shared" si="7"/>
        <v>4522.28</v>
      </c>
      <c r="M106" s="11">
        <f t="shared" si="6"/>
        <v>0</v>
      </c>
    </row>
    <row r="107" spans="1:13" x14ac:dyDescent="0.2">
      <c r="A107" s="73" t="s">
        <v>382</v>
      </c>
      <c r="B107" s="74" t="s">
        <v>381</v>
      </c>
      <c r="C107" s="75" t="s">
        <v>69</v>
      </c>
      <c r="D107" s="76">
        <v>4522.28</v>
      </c>
      <c r="E107" s="74" t="s">
        <v>181</v>
      </c>
      <c r="F107" s="74" t="s">
        <v>246</v>
      </c>
      <c r="G107" s="75" t="s">
        <v>365</v>
      </c>
      <c r="H107" s="77"/>
      <c r="I107" s="78">
        <f t="shared" si="8"/>
        <v>3617.8240000000001</v>
      </c>
      <c r="J107" s="69">
        <f t="shared" si="5"/>
        <v>904.45599999999968</v>
      </c>
      <c r="K107" s="72">
        <f t="shared" si="9"/>
        <v>904.45600000000002</v>
      </c>
      <c r="L107" s="72">
        <f t="shared" si="7"/>
        <v>4522.28</v>
      </c>
      <c r="M107" s="11">
        <f t="shared" si="6"/>
        <v>0</v>
      </c>
    </row>
    <row r="108" spans="1:13" x14ac:dyDescent="0.2">
      <c r="A108" s="73" t="s">
        <v>383</v>
      </c>
      <c r="B108" s="74" t="s">
        <v>384</v>
      </c>
      <c r="C108" s="75" t="s">
        <v>69</v>
      </c>
      <c r="D108" s="76">
        <v>5689.32</v>
      </c>
      <c r="E108" s="74" t="s">
        <v>181</v>
      </c>
      <c r="F108" s="74" t="s">
        <v>246</v>
      </c>
      <c r="G108" s="75" t="s">
        <v>365</v>
      </c>
      <c r="H108" s="77"/>
      <c r="I108" s="78">
        <f t="shared" si="8"/>
        <v>4551.4560000000001</v>
      </c>
      <c r="J108" s="69">
        <f t="shared" si="5"/>
        <v>1137.8639999999996</v>
      </c>
      <c r="K108" s="72">
        <f t="shared" si="9"/>
        <v>1137.864</v>
      </c>
      <c r="L108" s="72">
        <f t="shared" si="7"/>
        <v>5689.32</v>
      </c>
      <c r="M108" s="11">
        <f t="shared" si="6"/>
        <v>0</v>
      </c>
    </row>
    <row r="109" spans="1:13" x14ac:dyDescent="0.2">
      <c r="A109" s="73" t="s">
        <v>385</v>
      </c>
      <c r="B109" s="74" t="s">
        <v>384</v>
      </c>
      <c r="C109" s="75" t="s">
        <v>69</v>
      </c>
      <c r="D109" s="76">
        <v>5689.32</v>
      </c>
      <c r="E109" s="74" t="s">
        <v>181</v>
      </c>
      <c r="F109" s="74" t="s">
        <v>246</v>
      </c>
      <c r="G109" s="75" t="s">
        <v>365</v>
      </c>
      <c r="H109" s="77"/>
      <c r="I109" s="78">
        <f t="shared" si="8"/>
        <v>4551.4560000000001</v>
      </c>
      <c r="J109" s="69">
        <f t="shared" si="5"/>
        <v>1137.8639999999996</v>
      </c>
      <c r="K109" s="72">
        <f t="shared" si="9"/>
        <v>1137.864</v>
      </c>
      <c r="L109" s="72">
        <f t="shared" si="7"/>
        <v>5689.32</v>
      </c>
      <c r="M109" s="11">
        <f t="shared" si="6"/>
        <v>0</v>
      </c>
    </row>
    <row r="110" spans="1:13" x14ac:dyDescent="0.2">
      <c r="A110" s="73" t="s">
        <v>386</v>
      </c>
      <c r="B110" s="74" t="s">
        <v>387</v>
      </c>
      <c r="C110" s="75" t="s">
        <v>69</v>
      </c>
      <c r="D110" s="76">
        <v>5291.3</v>
      </c>
      <c r="E110" s="74" t="s">
        <v>181</v>
      </c>
      <c r="F110" s="74" t="s">
        <v>388</v>
      </c>
      <c r="G110" s="75" t="s">
        <v>365</v>
      </c>
      <c r="H110" s="77"/>
      <c r="I110" s="78">
        <f t="shared" si="8"/>
        <v>4233.04</v>
      </c>
      <c r="J110" s="69">
        <f t="shared" si="5"/>
        <v>1058.2600000000002</v>
      </c>
      <c r="K110" s="72">
        <f t="shared" si="9"/>
        <v>1058.26</v>
      </c>
      <c r="L110" s="72">
        <f t="shared" si="7"/>
        <v>5291.3</v>
      </c>
      <c r="M110" s="11">
        <f t="shared" si="6"/>
        <v>0</v>
      </c>
    </row>
    <row r="111" spans="1:13" x14ac:dyDescent="0.2">
      <c r="A111" s="73" t="s">
        <v>389</v>
      </c>
      <c r="B111" s="74" t="s">
        <v>387</v>
      </c>
      <c r="C111" s="75" t="s">
        <v>69</v>
      </c>
      <c r="D111" s="76">
        <v>5291.3</v>
      </c>
      <c r="E111" s="74" t="s">
        <v>181</v>
      </c>
      <c r="F111" s="74" t="s">
        <v>388</v>
      </c>
      <c r="G111" s="75" t="s">
        <v>365</v>
      </c>
      <c r="H111" s="77"/>
      <c r="I111" s="78">
        <f t="shared" si="8"/>
        <v>4233.04</v>
      </c>
      <c r="J111" s="69">
        <f t="shared" si="5"/>
        <v>1058.2600000000002</v>
      </c>
      <c r="K111" s="72">
        <f t="shared" si="9"/>
        <v>1058.26</v>
      </c>
      <c r="L111" s="72">
        <f t="shared" si="7"/>
        <v>5291.3</v>
      </c>
      <c r="M111" s="11">
        <f t="shared" si="6"/>
        <v>0</v>
      </c>
    </row>
    <row r="112" spans="1:13" x14ac:dyDescent="0.2">
      <c r="A112" s="79" t="s">
        <v>390</v>
      </c>
      <c r="B112" s="74" t="s">
        <v>391</v>
      </c>
      <c r="C112" s="75" t="s">
        <v>69</v>
      </c>
      <c r="D112" s="76">
        <v>68680.14</v>
      </c>
      <c r="E112" s="74" t="s">
        <v>181</v>
      </c>
      <c r="F112" s="74" t="s">
        <v>392</v>
      </c>
      <c r="G112" s="75" t="s">
        <v>393</v>
      </c>
      <c r="H112" s="77"/>
      <c r="I112" s="76">
        <v>68680.14</v>
      </c>
      <c r="J112" s="69">
        <f t="shared" si="5"/>
        <v>0</v>
      </c>
      <c r="K112" s="72">
        <v>0</v>
      </c>
      <c r="L112" s="72">
        <f t="shared" si="7"/>
        <v>68680.14</v>
      </c>
      <c r="M112" s="11">
        <f t="shared" si="6"/>
        <v>0</v>
      </c>
    </row>
    <row r="113" spans="1:13" x14ac:dyDescent="0.2">
      <c r="A113" s="73" t="s">
        <v>394</v>
      </c>
      <c r="B113" s="74" t="s">
        <v>395</v>
      </c>
      <c r="C113" s="75" t="s">
        <v>69</v>
      </c>
      <c r="D113" s="76">
        <v>16361.34</v>
      </c>
      <c r="E113" s="74" t="s">
        <v>181</v>
      </c>
      <c r="F113" s="74" t="s">
        <v>246</v>
      </c>
      <c r="G113" s="75" t="s">
        <v>365</v>
      </c>
      <c r="H113" s="77"/>
      <c r="I113" s="78">
        <f t="shared" si="8"/>
        <v>13089.072</v>
      </c>
      <c r="J113" s="69">
        <f t="shared" si="5"/>
        <v>3272.268</v>
      </c>
      <c r="K113" s="72">
        <f t="shared" si="9"/>
        <v>3272.268</v>
      </c>
      <c r="L113" s="72">
        <f t="shared" si="7"/>
        <v>16361.34</v>
      </c>
      <c r="M113" s="11">
        <f t="shared" si="6"/>
        <v>0</v>
      </c>
    </row>
    <row r="114" spans="1:13" x14ac:dyDescent="0.2">
      <c r="A114" s="73" t="s">
        <v>396</v>
      </c>
      <c r="B114" s="74" t="s">
        <v>397</v>
      </c>
      <c r="C114" s="75" t="s">
        <v>69</v>
      </c>
      <c r="D114" s="76">
        <v>2658.62</v>
      </c>
      <c r="E114" s="74" t="s">
        <v>181</v>
      </c>
      <c r="F114" s="74" t="s">
        <v>398</v>
      </c>
      <c r="G114" s="75" t="s">
        <v>399</v>
      </c>
      <c r="H114" s="77"/>
      <c r="I114" s="78">
        <f t="shared" si="8"/>
        <v>2126.8960000000002</v>
      </c>
      <c r="J114" s="69">
        <f t="shared" si="5"/>
        <v>531.72399999999971</v>
      </c>
      <c r="K114" s="72">
        <f t="shared" si="9"/>
        <v>531.72400000000005</v>
      </c>
      <c r="L114" s="72">
        <f t="shared" si="7"/>
        <v>2658.6200000000003</v>
      </c>
      <c r="M114" s="11">
        <f t="shared" si="6"/>
        <v>0</v>
      </c>
    </row>
    <row r="115" spans="1:13" x14ac:dyDescent="0.2">
      <c r="A115" s="73" t="s">
        <v>400</v>
      </c>
      <c r="B115" s="74" t="s">
        <v>397</v>
      </c>
      <c r="C115" s="75" t="s">
        <v>69</v>
      </c>
      <c r="D115" s="76">
        <v>2658.62</v>
      </c>
      <c r="E115" s="74" t="s">
        <v>181</v>
      </c>
      <c r="F115" s="74" t="s">
        <v>398</v>
      </c>
      <c r="G115" s="75" t="s">
        <v>399</v>
      </c>
      <c r="H115" s="77"/>
      <c r="I115" s="78">
        <f t="shared" si="8"/>
        <v>2126.8960000000002</v>
      </c>
      <c r="J115" s="69">
        <f t="shared" si="5"/>
        <v>531.72399999999971</v>
      </c>
      <c r="K115" s="72">
        <f t="shared" si="9"/>
        <v>531.72400000000005</v>
      </c>
      <c r="L115" s="72">
        <f t="shared" si="7"/>
        <v>2658.6200000000003</v>
      </c>
      <c r="M115" s="11">
        <f t="shared" si="6"/>
        <v>0</v>
      </c>
    </row>
    <row r="116" spans="1:13" x14ac:dyDescent="0.2">
      <c r="A116" s="73" t="s">
        <v>401</v>
      </c>
      <c r="B116" s="74" t="s">
        <v>402</v>
      </c>
      <c r="C116" s="75" t="s">
        <v>69</v>
      </c>
      <c r="D116" s="76">
        <v>5412</v>
      </c>
      <c r="E116" s="74" t="s">
        <v>181</v>
      </c>
      <c r="F116" s="74" t="s">
        <v>403</v>
      </c>
      <c r="G116" s="75" t="s">
        <v>404</v>
      </c>
      <c r="H116" s="77"/>
      <c r="I116" s="78">
        <f t="shared" si="8"/>
        <v>4329.6000000000004</v>
      </c>
      <c r="J116" s="69">
        <f t="shared" si="5"/>
        <v>1082.3999999999996</v>
      </c>
      <c r="K116" s="72">
        <f t="shared" si="9"/>
        <v>1082.4000000000001</v>
      </c>
      <c r="L116" s="72">
        <f t="shared" si="7"/>
        <v>5412</v>
      </c>
      <c r="M116" s="11">
        <f t="shared" si="6"/>
        <v>0</v>
      </c>
    </row>
    <row r="117" spans="1:13" x14ac:dyDescent="0.2">
      <c r="A117" s="73" t="s">
        <v>405</v>
      </c>
      <c r="B117" s="74" t="s">
        <v>402</v>
      </c>
      <c r="C117" s="75" t="s">
        <v>69</v>
      </c>
      <c r="D117" s="76">
        <v>5412</v>
      </c>
      <c r="E117" s="74" t="s">
        <v>181</v>
      </c>
      <c r="F117" s="74" t="s">
        <v>403</v>
      </c>
      <c r="G117" s="75" t="s">
        <v>404</v>
      </c>
      <c r="H117" s="77"/>
      <c r="I117" s="78">
        <f t="shared" si="8"/>
        <v>4329.6000000000004</v>
      </c>
      <c r="J117" s="69">
        <f t="shared" si="5"/>
        <v>1082.3999999999996</v>
      </c>
      <c r="K117" s="72">
        <f t="shared" si="9"/>
        <v>1082.4000000000001</v>
      </c>
      <c r="L117" s="72">
        <f t="shared" si="7"/>
        <v>5412</v>
      </c>
      <c r="M117" s="11">
        <f t="shared" si="6"/>
        <v>0</v>
      </c>
    </row>
    <row r="118" spans="1:13" x14ac:dyDescent="0.2">
      <c r="A118" s="73" t="s">
        <v>406</v>
      </c>
      <c r="B118" s="74" t="s">
        <v>407</v>
      </c>
      <c r="C118" s="75" t="s">
        <v>69</v>
      </c>
      <c r="D118" s="76">
        <v>3567</v>
      </c>
      <c r="E118" s="74" t="s">
        <v>181</v>
      </c>
      <c r="F118" s="74" t="s">
        <v>408</v>
      </c>
      <c r="G118" s="75" t="s">
        <v>409</v>
      </c>
      <c r="H118" s="77"/>
      <c r="I118" s="78">
        <f t="shared" si="8"/>
        <v>2853.6000000000004</v>
      </c>
      <c r="J118" s="69">
        <f t="shared" si="5"/>
        <v>713.39999999999964</v>
      </c>
      <c r="K118" s="72">
        <f t="shared" si="9"/>
        <v>713.40000000000009</v>
      </c>
      <c r="L118" s="72">
        <f t="shared" si="7"/>
        <v>3567.0000000000005</v>
      </c>
      <c r="M118" s="11">
        <f t="shared" si="6"/>
        <v>0</v>
      </c>
    </row>
    <row r="119" spans="1:13" x14ac:dyDescent="0.2">
      <c r="A119" s="73" t="s">
        <v>410</v>
      </c>
      <c r="B119" s="74" t="s">
        <v>411</v>
      </c>
      <c r="C119" s="75" t="s">
        <v>69</v>
      </c>
      <c r="D119" s="76">
        <v>11981.48</v>
      </c>
      <c r="E119" s="74" t="s">
        <v>181</v>
      </c>
      <c r="F119" s="74" t="s">
        <v>411</v>
      </c>
      <c r="G119" s="75" t="s">
        <v>412</v>
      </c>
      <c r="H119" s="77"/>
      <c r="I119" s="78">
        <f t="shared" si="8"/>
        <v>9585.1839999999993</v>
      </c>
      <c r="J119" s="69">
        <f t="shared" si="5"/>
        <v>2396.2960000000003</v>
      </c>
      <c r="K119" s="72">
        <f t="shared" si="9"/>
        <v>2396.2959999999998</v>
      </c>
      <c r="L119" s="72">
        <f t="shared" si="7"/>
        <v>11981.48</v>
      </c>
      <c r="M119" s="11">
        <f t="shared" si="6"/>
        <v>0</v>
      </c>
    </row>
    <row r="120" spans="1:13" s="9" customFormat="1" x14ac:dyDescent="0.25">
      <c r="A120" s="67" t="s">
        <v>413</v>
      </c>
      <c r="B120" s="68" t="s">
        <v>414</v>
      </c>
      <c r="C120" s="68" t="s">
        <v>142</v>
      </c>
      <c r="D120" s="69">
        <v>51305.120000000003</v>
      </c>
      <c r="E120" s="68" t="s">
        <v>181</v>
      </c>
      <c r="F120" s="68" t="s">
        <v>415</v>
      </c>
      <c r="G120" s="68"/>
      <c r="H120" s="70" t="s">
        <v>416</v>
      </c>
      <c r="I120" s="71">
        <f>D120*0.6</f>
        <v>30783.072</v>
      </c>
      <c r="J120" s="69">
        <f t="shared" si="5"/>
        <v>20522.048000000003</v>
      </c>
      <c r="K120" s="11">
        <f t="shared" si="9"/>
        <v>10261.024000000001</v>
      </c>
      <c r="L120" s="11">
        <f t="shared" si="7"/>
        <v>41044.096000000005</v>
      </c>
      <c r="M120" s="11">
        <f t="shared" si="6"/>
        <v>10261.023999999998</v>
      </c>
    </row>
    <row r="121" spans="1:13" x14ac:dyDescent="0.2">
      <c r="A121" s="73" t="s">
        <v>417</v>
      </c>
      <c r="B121" s="74" t="s">
        <v>418</v>
      </c>
      <c r="C121" s="75" t="s">
        <v>142</v>
      </c>
      <c r="D121" s="76">
        <v>10900</v>
      </c>
      <c r="E121" s="74" t="s">
        <v>181</v>
      </c>
      <c r="F121" s="74" t="s">
        <v>257</v>
      </c>
      <c r="G121" s="75" t="s">
        <v>419</v>
      </c>
      <c r="H121" s="77" t="s">
        <v>420</v>
      </c>
      <c r="I121" s="78">
        <f>D121*0.6</f>
        <v>6540</v>
      </c>
      <c r="J121" s="69">
        <f t="shared" si="5"/>
        <v>4360</v>
      </c>
      <c r="K121" s="72">
        <f t="shared" si="9"/>
        <v>2180</v>
      </c>
      <c r="L121" s="72">
        <f t="shared" si="7"/>
        <v>8720</v>
      </c>
      <c r="M121" s="11">
        <f t="shared" si="6"/>
        <v>2180</v>
      </c>
    </row>
    <row r="122" spans="1:13" x14ac:dyDescent="0.2">
      <c r="A122" s="73" t="s">
        <v>421</v>
      </c>
      <c r="B122" s="74" t="s">
        <v>422</v>
      </c>
      <c r="C122" s="75" t="s">
        <v>142</v>
      </c>
      <c r="D122" s="76">
        <v>1935.3</v>
      </c>
      <c r="E122" s="74" t="s">
        <v>181</v>
      </c>
      <c r="F122" s="74" t="s">
        <v>423</v>
      </c>
      <c r="G122" s="75"/>
      <c r="H122" s="77">
        <v>16019460653</v>
      </c>
      <c r="I122" s="78">
        <f>D122*0.6</f>
        <v>1161.1799999999998</v>
      </c>
      <c r="J122" s="69">
        <f t="shared" si="5"/>
        <v>774.12000000000012</v>
      </c>
      <c r="K122" s="72">
        <f t="shared" si="9"/>
        <v>387.06</v>
      </c>
      <c r="L122" s="72">
        <f t="shared" si="7"/>
        <v>1548.2399999999998</v>
      </c>
      <c r="M122" s="11">
        <f t="shared" si="6"/>
        <v>387.06000000000017</v>
      </c>
    </row>
    <row r="123" spans="1:13" x14ac:dyDescent="0.2">
      <c r="A123" s="73" t="s">
        <v>424</v>
      </c>
      <c r="B123" s="74" t="s">
        <v>422</v>
      </c>
      <c r="C123" s="75" t="s">
        <v>142</v>
      </c>
      <c r="D123" s="76">
        <v>1935.3</v>
      </c>
      <c r="E123" s="74" t="s">
        <v>181</v>
      </c>
      <c r="F123" s="74" t="s">
        <v>423</v>
      </c>
      <c r="G123" s="75"/>
      <c r="H123" s="77">
        <v>16546660653</v>
      </c>
      <c r="I123" s="78">
        <f>D123*0.6</f>
        <v>1161.1799999999998</v>
      </c>
      <c r="J123" s="69">
        <f t="shared" si="5"/>
        <v>774.12000000000012</v>
      </c>
      <c r="K123" s="72">
        <f t="shared" si="9"/>
        <v>387.06</v>
      </c>
      <c r="L123" s="72">
        <f t="shared" si="7"/>
        <v>1548.2399999999998</v>
      </c>
      <c r="M123" s="11">
        <f t="shared" si="6"/>
        <v>387.06000000000017</v>
      </c>
    </row>
    <row r="124" spans="1:13" x14ac:dyDescent="0.2">
      <c r="A124" s="73" t="s">
        <v>425</v>
      </c>
      <c r="B124" s="74" t="s">
        <v>422</v>
      </c>
      <c r="C124" s="75" t="s">
        <v>142</v>
      </c>
      <c r="D124" s="76">
        <v>1935.3</v>
      </c>
      <c r="E124" s="74" t="s">
        <v>181</v>
      </c>
      <c r="F124" s="74" t="s">
        <v>423</v>
      </c>
      <c r="G124" s="75"/>
      <c r="H124" s="77">
        <v>16193160653</v>
      </c>
      <c r="I124" s="78">
        <f>D124*0.6</f>
        <v>1161.1799999999998</v>
      </c>
      <c r="J124" s="69">
        <f t="shared" si="5"/>
        <v>774.12000000000012</v>
      </c>
      <c r="K124" s="72">
        <f t="shared" si="9"/>
        <v>387.06</v>
      </c>
      <c r="L124" s="72">
        <f t="shared" si="7"/>
        <v>1548.2399999999998</v>
      </c>
      <c r="M124" s="11">
        <f t="shared" si="6"/>
        <v>387.06000000000017</v>
      </c>
    </row>
    <row r="125" spans="1:13" s="9" customFormat="1" ht="42.75" x14ac:dyDescent="0.25">
      <c r="A125" s="67" t="s">
        <v>426</v>
      </c>
      <c r="B125" s="68" t="s">
        <v>427</v>
      </c>
      <c r="C125" s="68" t="s">
        <v>428</v>
      </c>
      <c r="D125" s="69">
        <v>0</v>
      </c>
      <c r="E125" s="68" t="s">
        <v>181</v>
      </c>
      <c r="F125" s="68" t="s">
        <v>429</v>
      </c>
      <c r="G125" s="68" t="s">
        <v>430</v>
      </c>
      <c r="H125" s="67" t="s">
        <v>431</v>
      </c>
      <c r="I125" s="71"/>
      <c r="J125" s="69">
        <f t="shared" si="5"/>
        <v>0</v>
      </c>
      <c r="K125" s="11">
        <f t="shared" si="9"/>
        <v>0</v>
      </c>
      <c r="L125" s="11">
        <f t="shared" si="7"/>
        <v>0</v>
      </c>
      <c r="M125" s="11">
        <f t="shared" si="6"/>
        <v>0</v>
      </c>
    </row>
    <row r="126" spans="1:13" x14ac:dyDescent="0.2">
      <c r="B126" s="14" t="s">
        <v>432</v>
      </c>
      <c r="C126" s="81">
        <v>43416</v>
      </c>
      <c r="D126" s="14">
        <v>1185.27</v>
      </c>
      <c r="E126" s="68" t="s">
        <v>181</v>
      </c>
      <c r="F126" s="68" t="s">
        <v>429</v>
      </c>
      <c r="I126" s="72">
        <f>D126*0.2</f>
        <v>237.054</v>
      </c>
      <c r="J126" s="72">
        <f t="shared" si="5"/>
        <v>948.21600000000001</v>
      </c>
      <c r="K126" s="72">
        <f t="shared" si="9"/>
        <v>237.054</v>
      </c>
      <c r="L126" s="72">
        <f t="shared" si="7"/>
        <v>474.108</v>
      </c>
      <c r="M126" s="72">
        <f t="shared" si="6"/>
        <v>711.16200000000003</v>
      </c>
    </row>
    <row r="127" spans="1:13" x14ac:dyDescent="0.2">
      <c r="B127" s="14" t="s">
        <v>432</v>
      </c>
      <c r="C127" s="81">
        <v>43416</v>
      </c>
      <c r="D127" s="14">
        <v>1185.27</v>
      </c>
      <c r="E127" s="68" t="s">
        <v>181</v>
      </c>
      <c r="F127" s="68" t="s">
        <v>429</v>
      </c>
      <c r="I127" s="72">
        <f t="shared" ref="I127:I142" si="10">D127*0.2</f>
        <v>237.054</v>
      </c>
      <c r="J127" s="72">
        <f t="shared" si="5"/>
        <v>948.21600000000001</v>
      </c>
      <c r="K127" s="72">
        <f t="shared" si="9"/>
        <v>237.054</v>
      </c>
      <c r="L127" s="72">
        <f t="shared" si="7"/>
        <v>474.108</v>
      </c>
      <c r="M127" s="72">
        <f t="shared" si="6"/>
        <v>711.16200000000003</v>
      </c>
    </row>
    <row r="128" spans="1:13" x14ac:dyDescent="0.2">
      <c r="B128" s="14" t="s">
        <v>432</v>
      </c>
      <c r="C128" s="81">
        <v>43416</v>
      </c>
      <c r="D128" s="14">
        <v>1185.27</v>
      </c>
      <c r="E128" s="68" t="s">
        <v>181</v>
      </c>
      <c r="F128" s="68" t="s">
        <v>429</v>
      </c>
      <c r="I128" s="72">
        <f t="shared" si="10"/>
        <v>237.054</v>
      </c>
      <c r="J128" s="72">
        <f t="shared" si="5"/>
        <v>948.21600000000001</v>
      </c>
      <c r="K128" s="72">
        <f t="shared" si="9"/>
        <v>237.054</v>
      </c>
      <c r="L128" s="72">
        <f t="shared" si="7"/>
        <v>474.108</v>
      </c>
      <c r="M128" s="72">
        <f t="shared" si="6"/>
        <v>711.16200000000003</v>
      </c>
    </row>
    <row r="129" spans="2:13" x14ac:dyDescent="0.2">
      <c r="B129" s="14" t="s">
        <v>432</v>
      </c>
      <c r="C129" s="81">
        <v>43416</v>
      </c>
      <c r="D129" s="14">
        <v>1185.27</v>
      </c>
      <c r="E129" s="68" t="s">
        <v>181</v>
      </c>
      <c r="F129" s="68" t="s">
        <v>429</v>
      </c>
      <c r="I129" s="72">
        <f t="shared" si="10"/>
        <v>237.054</v>
      </c>
      <c r="J129" s="72">
        <f t="shared" si="5"/>
        <v>948.21600000000001</v>
      </c>
      <c r="K129" s="72">
        <f t="shared" si="9"/>
        <v>237.054</v>
      </c>
      <c r="L129" s="72">
        <f t="shared" si="7"/>
        <v>474.108</v>
      </c>
      <c r="M129" s="72">
        <f t="shared" si="6"/>
        <v>711.16200000000003</v>
      </c>
    </row>
    <row r="130" spans="2:13" x14ac:dyDescent="0.2">
      <c r="B130" s="14" t="s">
        <v>432</v>
      </c>
      <c r="C130" s="81">
        <v>43416</v>
      </c>
      <c r="D130" s="14">
        <v>1185.27</v>
      </c>
      <c r="E130" s="68" t="s">
        <v>181</v>
      </c>
      <c r="F130" s="68" t="s">
        <v>429</v>
      </c>
      <c r="I130" s="72">
        <f t="shared" si="10"/>
        <v>237.054</v>
      </c>
      <c r="J130" s="72">
        <f t="shared" ref="J130:J145" si="11">D130-I130</f>
        <v>948.21600000000001</v>
      </c>
      <c r="K130" s="72">
        <f t="shared" si="9"/>
        <v>237.054</v>
      </c>
      <c r="L130" s="72">
        <f t="shared" si="7"/>
        <v>474.108</v>
      </c>
      <c r="M130" s="72">
        <f t="shared" ref="M130:M145" si="12">D130-L130</f>
        <v>711.16200000000003</v>
      </c>
    </row>
    <row r="131" spans="2:13" x14ac:dyDescent="0.2">
      <c r="B131" s="14" t="s">
        <v>432</v>
      </c>
      <c r="C131" s="81">
        <v>43416</v>
      </c>
      <c r="D131" s="14">
        <v>1185.27</v>
      </c>
      <c r="E131" s="68" t="s">
        <v>181</v>
      </c>
      <c r="F131" s="68" t="s">
        <v>429</v>
      </c>
      <c r="I131" s="72">
        <f t="shared" si="10"/>
        <v>237.054</v>
      </c>
      <c r="J131" s="72">
        <f t="shared" si="11"/>
        <v>948.21600000000001</v>
      </c>
      <c r="K131" s="72">
        <f t="shared" si="9"/>
        <v>237.054</v>
      </c>
      <c r="L131" s="72">
        <f t="shared" ref="L131:L146" si="13">I131+K131</f>
        <v>474.108</v>
      </c>
      <c r="M131" s="72">
        <f t="shared" si="12"/>
        <v>711.16200000000003</v>
      </c>
    </row>
    <row r="132" spans="2:13" x14ac:dyDescent="0.2">
      <c r="B132" s="14" t="s">
        <v>432</v>
      </c>
      <c r="C132" s="81">
        <v>43416</v>
      </c>
      <c r="D132" s="14">
        <v>1185.27</v>
      </c>
      <c r="E132" s="68" t="s">
        <v>181</v>
      </c>
      <c r="F132" s="68" t="s">
        <v>429</v>
      </c>
      <c r="I132" s="72">
        <f t="shared" si="10"/>
        <v>237.054</v>
      </c>
      <c r="J132" s="72">
        <f t="shared" si="11"/>
        <v>948.21600000000001</v>
      </c>
      <c r="K132" s="72">
        <f t="shared" si="9"/>
        <v>237.054</v>
      </c>
      <c r="L132" s="72">
        <f t="shared" si="13"/>
        <v>474.108</v>
      </c>
      <c r="M132" s="72">
        <f t="shared" si="12"/>
        <v>711.16200000000003</v>
      </c>
    </row>
    <row r="133" spans="2:13" x14ac:dyDescent="0.2">
      <c r="B133" s="14" t="s">
        <v>432</v>
      </c>
      <c r="C133" s="81">
        <v>43416</v>
      </c>
      <c r="D133" s="14">
        <v>1185.27</v>
      </c>
      <c r="E133" s="68" t="s">
        <v>181</v>
      </c>
      <c r="F133" s="68" t="s">
        <v>429</v>
      </c>
      <c r="I133" s="72">
        <f t="shared" si="10"/>
        <v>237.054</v>
      </c>
      <c r="J133" s="72">
        <f t="shared" si="11"/>
        <v>948.21600000000001</v>
      </c>
      <c r="K133" s="72">
        <f t="shared" si="9"/>
        <v>237.054</v>
      </c>
      <c r="L133" s="72">
        <f t="shared" si="13"/>
        <v>474.108</v>
      </c>
      <c r="M133" s="72">
        <f t="shared" si="12"/>
        <v>711.16200000000003</v>
      </c>
    </row>
    <row r="134" spans="2:13" x14ac:dyDescent="0.2">
      <c r="B134" s="14" t="s">
        <v>432</v>
      </c>
      <c r="C134" s="81">
        <v>43416</v>
      </c>
      <c r="D134" s="14">
        <v>1185.27</v>
      </c>
      <c r="E134" s="68" t="s">
        <v>181</v>
      </c>
      <c r="F134" s="68" t="s">
        <v>429</v>
      </c>
      <c r="I134" s="72">
        <f t="shared" si="10"/>
        <v>237.054</v>
      </c>
      <c r="J134" s="72">
        <f t="shared" si="11"/>
        <v>948.21600000000001</v>
      </c>
      <c r="K134" s="72">
        <f t="shared" si="9"/>
        <v>237.054</v>
      </c>
      <c r="L134" s="72">
        <f t="shared" si="13"/>
        <v>474.108</v>
      </c>
      <c r="M134" s="72">
        <f t="shared" si="12"/>
        <v>711.16200000000003</v>
      </c>
    </row>
    <row r="135" spans="2:13" x14ac:dyDescent="0.2">
      <c r="B135" s="14" t="s">
        <v>432</v>
      </c>
      <c r="C135" s="81">
        <v>43416</v>
      </c>
      <c r="D135" s="14">
        <v>1185.27</v>
      </c>
      <c r="E135" s="68" t="s">
        <v>181</v>
      </c>
      <c r="F135" s="68" t="s">
        <v>429</v>
      </c>
      <c r="I135" s="72">
        <f t="shared" si="10"/>
        <v>237.054</v>
      </c>
      <c r="J135" s="72">
        <f t="shared" si="11"/>
        <v>948.21600000000001</v>
      </c>
      <c r="K135" s="72">
        <f t="shared" si="9"/>
        <v>237.054</v>
      </c>
      <c r="L135" s="72">
        <f t="shared" si="13"/>
        <v>474.108</v>
      </c>
      <c r="M135" s="72">
        <f t="shared" si="12"/>
        <v>711.16200000000003</v>
      </c>
    </row>
    <row r="136" spans="2:13" x14ac:dyDescent="0.2">
      <c r="B136" s="14" t="s">
        <v>432</v>
      </c>
      <c r="C136" s="81">
        <v>43416</v>
      </c>
      <c r="D136" s="14">
        <v>1185.27</v>
      </c>
      <c r="E136" s="68" t="s">
        <v>181</v>
      </c>
      <c r="F136" s="68" t="s">
        <v>429</v>
      </c>
      <c r="I136" s="72">
        <f t="shared" si="10"/>
        <v>237.054</v>
      </c>
      <c r="J136" s="72">
        <f t="shared" si="11"/>
        <v>948.21600000000001</v>
      </c>
      <c r="K136" s="72">
        <f t="shared" si="9"/>
        <v>237.054</v>
      </c>
      <c r="L136" s="72">
        <f t="shared" si="13"/>
        <v>474.108</v>
      </c>
      <c r="M136" s="72">
        <f t="shared" si="12"/>
        <v>711.16200000000003</v>
      </c>
    </row>
    <row r="137" spans="2:13" x14ac:dyDescent="0.2">
      <c r="B137" s="14" t="s">
        <v>432</v>
      </c>
      <c r="C137" s="81">
        <v>43416</v>
      </c>
      <c r="D137" s="14">
        <v>1185.27</v>
      </c>
      <c r="E137" s="68" t="s">
        <v>181</v>
      </c>
      <c r="F137" s="68" t="s">
        <v>429</v>
      </c>
      <c r="I137" s="72">
        <f t="shared" si="10"/>
        <v>237.054</v>
      </c>
      <c r="J137" s="72">
        <f t="shared" si="11"/>
        <v>948.21600000000001</v>
      </c>
      <c r="K137" s="72">
        <f t="shared" si="9"/>
        <v>237.054</v>
      </c>
      <c r="L137" s="72">
        <f t="shared" si="13"/>
        <v>474.108</v>
      </c>
      <c r="M137" s="72">
        <f t="shared" si="12"/>
        <v>711.16200000000003</v>
      </c>
    </row>
    <row r="138" spans="2:13" x14ac:dyDescent="0.2">
      <c r="B138" s="14" t="s">
        <v>432</v>
      </c>
      <c r="C138" s="81">
        <v>43416</v>
      </c>
      <c r="D138" s="14">
        <v>1185.27</v>
      </c>
      <c r="E138" s="68" t="s">
        <v>181</v>
      </c>
      <c r="F138" s="68" t="s">
        <v>429</v>
      </c>
      <c r="I138" s="72">
        <f t="shared" si="10"/>
        <v>237.054</v>
      </c>
      <c r="J138" s="72">
        <f t="shared" si="11"/>
        <v>948.21600000000001</v>
      </c>
      <c r="K138" s="72">
        <f t="shared" si="9"/>
        <v>237.054</v>
      </c>
      <c r="L138" s="72">
        <f t="shared" si="13"/>
        <v>474.108</v>
      </c>
      <c r="M138" s="72">
        <f t="shared" si="12"/>
        <v>711.16200000000003</v>
      </c>
    </row>
    <row r="139" spans="2:13" x14ac:dyDescent="0.2">
      <c r="B139" s="14" t="s">
        <v>432</v>
      </c>
      <c r="C139" s="81">
        <v>43416</v>
      </c>
      <c r="D139" s="14">
        <v>1185.27</v>
      </c>
      <c r="E139" s="68" t="s">
        <v>181</v>
      </c>
      <c r="F139" s="68" t="s">
        <v>429</v>
      </c>
      <c r="I139" s="72">
        <f t="shared" si="10"/>
        <v>237.054</v>
      </c>
      <c r="J139" s="72">
        <f t="shared" si="11"/>
        <v>948.21600000000001</v>
      </c>
      <c r="K139" s="72">
        <f t="shared" si="9"/>
        <v>237.054</v>
      </c>
      <c r="L139" s="72">
        <f t="shared" si="13"/>
        <v>474.108</v>
      </c>
      <c r="M139" s="72">
        <f t="shared" si="12"/>
        <v>711.16200000000003</v>
      </c>
    </row>
    <row r="140" spans="2:13" x14ac:dyDescent="0.2">
      <c r="B140" s="14" t="s">
        <v>432</v>
      </c>
      <c r="C140" s="81">
        <v>43416</v>
      </c>
      <c r="D140" s="14">
        <v>1185.27</v>
      </c>
      <c r="E140" s="68" t="s">
        <v>181</v>
      </c>
      <c r="F140" s="68" t="s">
        <v>429</v>
      </c>
      <c r="I140" s="72">
        <f t="shared" si="10"/>
        <v>237.054</v>
      </c>
      <c r="J140" s="72">
        <f t="shared" si="11"/>
        <v>948.21600000000001</v>
      </c>
      <c r="K140" s="72">
        <f t="shared" si="9"/>
        <v>237.054</v>
      </c>
      <c r="L140" s="72">
        <f t="shared" si="13"/>
        <v>474.108</v>
      </c>
      <c r="M140" s="72">
        <f t="shared" si="12"/>
        <v>711.16200000000003</v>
      </c>
    </row>
    <row r="141" spans="2:13" x14ac:dyDescent="0.2">
      <c r="B141" s="14" t="s">
        <v>432</v>
      </c>
      <c r="C141" s="81">
        <v>43416</v>
      </c>
      <c r="D141" s="14">
        <v>1185.27</v>
      </c>
      <c r="E141" s="68" t="s">
        <v>181</v>
      </c>
      <c r="F141" s="68" t="s">
        <v>429</v>
      </c>
      <c r="I141" s="72">
        <f t="shared" si="10"/>
        <v>237.054</v>
      </c>
      <c r="J141" s="72">
        <f t="shared" si="11"/>
        <v>948.21600000000001</v>
      </c>
      <c r="K141" s="72">
        <f t="shared" si="9"/>
        <v>237.054</v>
      </c>
      <c r="L141" s="72">
        <f t="shared" si="13"/>
        <v>474.108</v>
      </c>
      <c r="M141" s="72">
        <f t="shared" si="12"/>
        <v>711.16200000000003</v>
      </c>
    </row>
    <row r="142" spans="2:13" x14ac:dyDescent="0.2">
      <c r="B142" s="14" t="s">
        <v>433</v>
      </c>
      <c r="C142" s="81">
        <v>43405</v>
      </c>
      <c r="D142" s="72">
        <v>17320.343400000002</v>
      </c>
      <c r="E142" s="68" t="s">
        <v>181</v>
      </c>
      <c r="F142" s="14" t="s">
        <v>392</v>
      </c>
      <c r="I142" s="72">
        <f t="shared" si="10"/>
        <v>3464.0686800000003</v>
      </c>
      <c r="J142" s="72">
        <f t="shared" si="11"/>
        <v>13856.274720000001</v>
      </c>
      <c r="K142" s="72">
        <f t="shared" si="9"/>
        <v>3464.0686800000003</v>
      </c>
      <c r="L142" s="72">
        <f t="shared" si="13"/>
        <v>6928.1373600000006</v>
      </c>
      <c r="M142" s="72">
        <f t="shared" si="12"/>
        <v>10392.206040000001</v>
      </c>
    </row>
    <row r="143" spans="2:13" ht="15" x14ac:dyDescent="0.25">
      <c r="B143" s="82" t="s">
        <v>161</v>
      </c>
      <c r="D143" s="83">
        <f>SUM(D2:D142)</f>
        <v>1117495.8333999999</v>
      </c>
      <c r="E143" s="83"/>
      <c r="F143" s="83"/>
      <c r="G143" s="83"/>
      <c r="H143" s="83"/>
      <c r="I143" s="83">
        <f t="shared" ref="I143:M143" si="14">SUM(I2:I142)</f>
        <v>1044402.35468</v>
      </c>
      <c r="J143" s="83">
        <f t="shared" si="14"/>
        <v>73093.478720000014</v>
      </c>
      <c r="K143" s="83">
        <f t="shared" si="14"/>
        <v>37720.476679999978</v>
      </c>
      <c r="L143" s="83">
        <f t="shared" si="14"/>
        <v>1082122.8313599997</v>
      </c>
      <c r="M143" s="83">
        <f t="shared" si="14"/>
        <v>35373.002039999999</v>
      </c>
    </row>
    <row r="145" spans="1:13" ht="15" x14ac:dyDescent="0.25">
      <c r="A145" s="84" t="s">
        <v>163</v>
      </c>
      <c r="B145" s="85"/>
      <c r="C145" s="85"/>
      <c r="D145" s="85"/>
      <c r="E145" s="85"/>
      <c r="F145" s="85"/>
      <c r="G145" s="85"/>
      <c r="H145" s="85"/>
      <c r="I145" s="86"/>
      <c r="J145" s="86"/>
      <c r="K145" s="86"/>
      <c r="L145" s="86"/>
      <c r="M145" s="86"/>
    </row>
    <row r="146" spans="1:13" x14ac:dyDescent="0.2">
      <c r="B146" s="14" t="s">
        <v>434</v>
      </c>
      <c r="C146" s="81">
        <v>43709</v>
      </c>
      <c r="D146" s="72">
        <v>1027.05</v>
      </c>
      <c r="E146" s="68" t="s">
        <v>181</v>
      </c>
      <c r="F146" s="68" t="s">
        <v>429</v>
      </c>
      <c r="G146" s="14">
        <v>3600610611</v>
      </c>
      <c r="H146" s="14" t="s">
        <v>435</v>
      </c>
      <c r="I146" s="72">
        <v>0</v>
      </c>
      <c r="J146" s="72">
        <v>0</v>
      </c>
      <c r="K146" s="72">
        <f t="shared" ref="K146" si="15">D146*0.2</f>
        <v>205.41</v>
      </c>
      <c r="L146" s="72">
        <f t="shared" ref="L146" si="16">I146+K146</f>
        <v>205.41</v>
      </c>
      <c r="M146" s="72">
        <f t="shared" ref="M146" si="17">D146-L146</f>
        <v>821.64</v>
      </c>
    </row>
    <row r="147" spans="1:13" ht="15" x14ac:dyDescent="0.25">
      <c r="B147" s="82" t="s">
        <v>161</v>
      </c>
      <c r="D147" s="83">
        <f>D146</f>
        <v>1027.05</v>
      </c>
      <c r="I147" s="87">
        <f>I146</f>
        <v>0</v>
      </c>
      <c r="J147" s="87">
        <f t="shared" ref="J147:M147" si="18">J146</f>
        <v>0</v>
      </c>
      <c r="K147" s="87">
        <f t="shared" si="18"/>
        <v>205.41</v>
      </c>
      <c r="L147" s="87">
        <f t="shared" si="18"/>
        <v>205.41</v>
      </c>
      <c r="M147" s="87">
        <f t="shared" si="18"/>
        <v>821.64</v>
      </c>
    </row>
    <row r="148" spans="1:13" ht="15" x14ac:dyDescent="0.25">
      <c r="C148" s="82" t="s">
        <v>161</v>
      </c>
      <c r="D148" s="83">
        <f>D143+D147</f>
        <v>1118522.8833999999</v>
      </c>
      <c r="K148" s="87">
        <f>K143+K147</f>
        <v>37925.886679999981</v>
      </c>
      <c r="M148" s="87">
        <f>M143+M147</f>
        <v>36194.642039999999</v>
      </c>
    </row>
    <row r="151" spans="1:13" ht="15" x14ac:dyDescent="0.25">
      <c r="A151" s="84" t="s">
        <v>436</v>
      </c>
      <c r="B151" s="85"/>
      <c r="C151" s="85"/>
      <c r="D151" s="85"/>
      <c r="E151" s="85"/>
      <c r="F151" s="85"/>
      <c r="G151" s="85"/>
      <c r="H151" s="85"/>
      <c r="I151" s="86"/>
      <c r="J151" s="86"/>
      <c r="K151" s="86"/>
      <c r="L151" s="86"/>
      <c r="M151" s="86"/>
    </row>
    <row r="152" spans="1:13" s="9" customFormat="1" x14ac:dyDescent="0.2">
      <c r="A152" s="67" t="s">
        <v>437</v>
      </c>
      <c r="B152" s="68" t="s">
        <v>438</v>
      </c>
      <c r="C152" s="68" t="s">
        <v>217</v>
      </c>
      <c r="D152" s="69">
        <v>2420</v>
      </c>
      <c r="E152" s="68" t="s">
        <v>181</v>
      </c>
      <c r="F152" s="68" t="s">
        <v>439</v>
      </c>
      <c r="G152" s="68" t="s">
        <v>440</v>
      </c>
      <c r="H152" s="70"/>
      <c r="I152" s="71">
        <f>D152</f>
        <v>2420</v>
      </c>
      <c r="J152" s="69">
        <f>D152-I152</f>
        <v>0</v>
      </c>
      <c r="K152" s="69">
        <v>0</v>
      </c>
      <c r="L152" s="72">
        <f>I152+K152</f>
        <v>2420</v>
      </c>
      <c r="M152" s="11">
        <f>D152-L152</f>
        <v>0</v>
      </c>
    </row>
    <row r="153" spans="1:13" ht="15" x14ac:dyDescent="0.25">
      <c r="B153" s="82" t="s">
        <v>161</v>
      </c>
      <c r="D153" s="83">
        <f>D152</f>
        <v>2420</v>
      </c>
      <c r="I153" s="87">
        <f>I152</f>
        <v>2420</v>
      </c>
      <c r="J153" s="87">
        <f t="shared" ref="J153:M153" si="19">J152</f>
        <v>0</v>
      </c>
      <c r="K153" s="87">
        <f t="shared" si="19"/>
        <v>0</v>
      </c>
      <c r="L153" s="87">
        <f t="shared" si="19"/>
        <v>2420</v>
      </c>
      <c r="M153" s="87">
        <f t="shared" si="19"/>
        <v>0</v>
      </c>
    </row>
  </sheetData>
  <autoFilter ref="A1:M11"/>
  <pageMargins left="0.7" right="0.7" top="0.75" bottom="0.75" header="0.3" footer="0.3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workbookViewId="0">
      <pane ySplit="1" topLeftCell="A362" activePane="bottomLeft" state="frozen"/>
      <selection activeCell="K148" sqref="K148"/>
      <selection pane="bottomLeft" activeCell="K148" sqref="K148"/>
    </sheetView>
  </sheetViews>
  <sheetFormatPr defaultColWidth="9.140625" defaultRowHeight="14.25" x14ac:dyDescent="0.25"/>
  <cols>
    <col min="1" max="1" width="15.28515625" style="9" bestFit="1" customWidth="1"/>
    <col min="2" max="2" width="54.5703125" style="9" bestFit="1" customWidth="1"/>
    <col min="3" max="3" width="18.85546875" style="9" bestFit="1" customWidth="1"/>
    <col min="4" max="4" width="12.7109375" style="9" bestFit="1" customWidth="1"/>
    <col min="5" max="6" width="21.85546875" style="9" bestFit="1" customWidth="1"/>
    <col min="7" max="7" width="14.140625" style="13" bestFit="1" customWidth="1"/>
    <col min="8" max="8" width="14.140625" style="9" customWidth="1"/>
    <col min="9" max="9" width="20" style="9" bestFit="1" customWidth="1"/>
    <col min="10" max="10" width="15.5703125" style="13" customWidth="1"/>
    <col min="11" max="11" width="11.5703125" style="9" bestFit="1" customWidth="1"/>
    <col min="12" max="12" width="14.140625" style="9" customWidth="1"/>
    <col min="13" max="13" width="9.28515625" style="9" bestFit="1" customWidth="1"/>
    <col min="14" max="14" width="11.5703125" style="9" bestFit="1" customWidth="1"/>
    <col min="15" max="15" width="9.28515625" style="9" bestFit="1" customWidth="1"/>
    <col min="16" max="16" width="11.5703125" style="9" bestFit="1" customWidth="1"/>
    <col min="17" max="16384" width="9.140625" style="9"/>
  </cols>
  <sheetData>
    <row r="1" spans="1:10" s="4" customFormat="1" ht="45" x14ac:dyDescent="0.25">
      <c r="A1" s="61" t="s">
        <v>0</v>
      </c>
      <c r="B1" s="62" t="s">
        <v>1</v>
      </c>
      <c r="C1" s="61" t="s">
        <v>171</v>
      </c>
      <c r="D1" s="88" t="s">
        <v>3</v>
      </c>
      <c r="E1" s="62" t="s">
        <v>4</v>
      </c>
      <c r="F1" s="62" t="s">
        <v>172</v>
      </c>
      <c r="G1" s="89" t="s">
        <v>441</v>
      </c>
      <c r="H1" s="61" t="s">
        <v>6</v>
      </c>
      <c r="I1" s="64" t="s">
        <v>173</v>
      </c>
      <c r="J1" s="90" t="s">
        <v>175</v>
      </c>
    </row>
    <row r="2" spans="1:10" x14ac:dyDescent="0.25">
      <c r="A2" s="67" t="s">
        <v>184</v>
      </c>
      <c r="B2" s="68" t="s">
        <v>185</v>
      </c>
      <c r="C2" s="91" t="s">
        <v>180</v>
      </c>
      <c r="D2" s="69">
        <v>934.12</v>
      </c>
      <c r="E2" s="68" t="s">
        <v>181</v>
      </c>
      <c r="F2" s="68" t="s">
        <v>182</v>
      </c>
      <c r="G2" s="92">
        <v>934.12</v>
      </c>
      <c r="H2" s="68" t="s">
        <v>186</v>
      </c>
      <c r="I2" s="70"/>
      <c r="J2" s="92">
        <v>0</v>
      </c>
    </row>
    <row r="3" spans="1:10" x14ac:dyDescent="0.25">
      <c r="A3" s="67" t="s">
        <v>442</v>
      </c>
      <c r="B3" s="68" t="s">
        <v>443</v>
      </c>
      <c r="C3" s="91" t="s">
        <v>195</v>
      </c>
      <c r="D3" s="69">
        <v>399</v>
      </c>
      <c r="E3" s="68" t="s">
        <v>181</v>
      </c>
      <c r="F3" s="68" t="s">
        <v>444</v>
      </c>
      <c r="G3" s="92">
        <v>399</v>
      </c>
      <c r="H3" s="68" t="s">
        <v>445</v>
      </c>
      <c r="I3" s="70">
        <v>43549399</v>
      </c>
      <c r="J3" s="92">
        <v>0</v>
      </c>
    </row>
    <row r="4" spans="1:10" x14ac:dyDescent="0.25">
      <c r="A4" s="67" t="s">
        <v>446</v>
      </c>
      <c r="B4" s="68" t="s">
        <v>447</v>
      </c>
      <c r="C4" s="91" t="s">
        <v>24</v>
      </c>
      <c r="D4" s="69">
        <v>381.15</v>
      </c>
      <c r="E4" s="68" t="s">
        <v>181</v>
      </c>
      <c r="F4" s="68" t="s">
        <v>429</v>
      </c>
      <c r="G4" s="92">
        <v>381.15</v>
      </c>
      <c r="H4" s="68" t="s">
        <v>448</v>
      </c>
      <c r="I4" s="70"/>
      <c r="J4" s="92">
        <v>0</v>
      </c>
    </row>
    <row r="5" spans="1:10" x14ac:dyDescent="0.25">
      <c r="A5" s="67" t="s">
        <v>449</v>
      </c>
      <c r="B5" s="68" t="s">
        <v>447</v>
      </c>
      <c r="C5" s="91" t="s">
        <v>24</v>
      </c>
      <c r="D5" s="69">
        <v>381.15</v>
      </c>
      <c r="E5" s="68" t="s">
        <v>181</v>
      </c>
      <c r="F5" s="68" t="s">
        <v>429</v>
      </c>
      <c r="G5" s="92">
        <v>381.15</v>
      </c>
      <c r="H5" s="68" t="s">
        <v>448</v>
      </c>
      <c r="I5" s="70"/>
      <c r="J5" s="92">
        <v>0</v>
      </c>
    </row>
    <row r="6" spans="1:10" x14ac:dyDescent="0.25">
      <c r="A6" s="67" t="s">
        <v>450</v>
      </c>
      <c r="B6" s="68" t="s">
        <v>447</v>
      </c>
      <c r="C6" s="91" t="s">
        <v>24</v>
      </c>
      <c r="D6" s="69">
        <v>381.15</v>
      </c>
      <c r="E6" s="68" t="s">
        <v>181</v>
      </c>
      <c r="F6" s="68" t="s">
        <v>429</v>
      </c>
      <c r="G6" s="92">
        <v>381.15</v>
      </c>
      <c r="H6" s="68" t="s">
        <v>448</v>
      </c>
      <c r="I6" s="70"/>
      <c r="J6" s="92">
        <v>0</v>
      </c>
    </row>
    <row r="7" spans="1:10" x14ac:dyDescent="0.25">
      <c r="A7" s="67" t="s">
        <v>451</v>
      </c>
      <c r="B7" s="68" t="s">
        <v>447</v>
      </c>
      <c r="C7" s="91" t="s">
        <v>24</v>
      </c>
      <c r="D7" s="69">
        <v>381.15</v>
      </c>
      <c r="E7" s="68" t="s">
        <v>181</v>
      </c>
      <c r="F7" s="68" t="s">
        <v>429</v>
      </c>
      <c r="G7" s="92">
        <v>381.15</v>
      </c>
      <c r="H7" s="68" t="s">
        <v>448</v>
      </c>
      <c r="I7" s="70"/>
      <c r="J7" s="92">
        <v>0</v>
      </c>
    </row>
    <row r="8" spans="1:10" x14ac:dyDescent="0.25">
      <c r="A8" s="67" t="s">
        <v>65</v>
      </c>
      <c r="B8" s="68" t="s">
        <v>447</v>
      </c>
      <c r="C8" s="91" t="s">
        <v>24</v>
      </c>
      <c r="D8" s="69">
        <v>381.15</v>
      </c>
      <c r="E8" s="68" t="s">
        <v>181</v>
      </c>
      <c r="F8" s="68" t="s">
        <v>429</v>
      </c>
      <c r="G8" s="92">
        <v>381.15</v>
      </c>
      <c r="H8" s="68" t="s">
        <v>448</v>
      </c>
      <c r="I8" s="70"/>
      <c r="J8" s="92">
        <v>0</v>
      </c>
    </row>
    <row r="9" spans="1:10" x14ac:dyDescent="0.25">
      <c r="A9" s="67" t="s">
        <v>452</v>
      </c>
      <c r="B9" s="68" t="s">
        <v>453</v>
      </c>
      <c r="C9" s="91" t="s">
        <v>24</v>
      </c>
      <c r="D9" s="69">
        <v>627.99</v>
      </c>
      <c r="E9" s="68" t="s">
        <v>181</v>
      </c>
      <c r="F9" s="68" t="s">
        <v>429</v>
      </c>
      <c r="G9" s="92">
        <v>627.99</v>
      </c>
      <c r="H9" s="68" t="s">
        <v>454</v>
      </c>
      <c r="I9" s="70" t="s">
        <v>455</v>
      </c>
      <c r="J9" s="92">
        <v>0</v>
      </c>
    </row>
    <row r="10" spans="1:10" x14ac:dyDescent="0.25">
      <c r="A10" s="67" t="s">
        <v>456</v>
      </c>
      <c r="B10" s="68" t="s">
        <v>453</v>
      </c>
      <c r="C10" s="91" t="s">
        <v>24</v>
      </c>
      <c r="D10" s="69">
        <v>627.99</v>
      </c>
      <c r="E10" s="68" t="s">
        <v>181</v>
      </c>
      <c r="F10" s="68" t="s">
        <v>429</v>
      </c>
      <c r="G10" s="92">
        <v>627.99</v>
      </c>
      <c r="H10" s="68" t="s">
        <v>454</v>
      </c>
      <c r="I10" s="70" t="s">
        <v>457</v>
      </c>
      <c r="J10" s="92">
        <v>0</v>
      </c>
    </row>
    <row r="11" spans="1:10" x14ac:dyDescent="0.25">
      <c r="A11" s="67" t="s">
        <v>458</v>
      </c>
      <c r="B11" s="68" t="s">
        <v>453</v>
      </c>
      <c r="C11" s="91" t="s">
        <v>24</v>
      </c>
      <c r="D11" s="69">
        <v>627.99</v>
      </c>
      <c r="E11" s="68" t="s">
        <v>181</v>
      </c>
      <c r="F11" s="68" t="s">
        <v>429</v>
      </c>
      <c r="G11" s="92">
        <v>627.99</v>
      </c>
      <c r="H11" s="68" t="s">
        <v>454</v>
      </c>
      <c r="I11" s="70" t="s">
        <v>459</v>
      </c>
      <c r="J11" s="92">
        <v>0</v>
      </c>
    </row>
    <row r="12" spans="1:10" x14ac:dyDescent="0.25">
      <c r="A12" s="67" t="s">
        <v>460</v>
      </c>
      <c r="B12" s="68" t="s">
        <v>453</v>
      </c>
      <c r="C12" s="91" t="s">
        <v>24</v>
      </c>
      <c r="D12" s="69">
        <v>627.99</v>
      </c>
      <c r="E12" s="68" t="s">
        <v>181</v>
      </c>
      <c r="F12" s="68" t="s">
        <v>429</v>
      </c>
      <c r="G12" s="92">
        <v>627.99</v>
      </c>
      <c r="H12" s="68" t="s">
        <v>454</v>
      </c>
      <c r="I12" s="70" t="s">
        <v>461</v>
      </c>
      <c r="J12" s="92">
        <v>0</v>
      </c>
    </row>
    <row r="13" spans="1:10" x14ac:dyDescent="0.25">
      <c r="A13" s="67" t="s">
        <v>462</v>
      </c>
      <c r="B13" s="68" t="s">
        <v>453</v>
      </c>
      <c r="C13" s="91" t="s">
        <v>24</v>
      </c>
      <c r="D13" s="69">
        <v>627.99</v>
      </c>
      <c r="E13" s="68" t="s">
        <v>181</v>
      </c>
      <c r="F13" s="68" t="s">
        <v>429</v>
      </c>
      <c r="G13" s="92">
        <v>627.99</v>
      </c>
      <c r="H13" s="68" t="s">
        <v>454</v>
      </c>
      <c r="I13" s="70" t="s">
        <v>463</v>
      </c>
      <c r="J13" s="92">
        <v>0</v>
      </c>
    </row>
    <row r="14" spans="1:10" x14ac:dyDescent="0.25">
      <c r="A14" s="67" t="s">
        <v>464</v>
      </c>
      <c r="B14" s="68" t="s">
        <v>453</v>
      </c>
      <c r="C14" s="91" t="s">
        <v>24</v>
      </c>
      <c r="D14" s="69">
        <v>627.99</v>
      </c>
      <c r="E14" s="68" t="s">
        <v>181</v>
      </c>
      <c r="F14" s="68" t="s">
        <v>429</v>
      </c>
      <c r="G14" s="92">
        <v>627.99</v>
      </c>
      <c r="H14" s="68" t="s">
        <v>454</v>
      </c>
      <c r="I14" s="70" t="s">
        <v>465</v>
      </c>
      <c r="J14" s="92">
        <v>0</v>
      </c>
    </row>
    <row r="15" spans="1:10" x14ac:dyDescent="0.25">
      <c r="A15" s="67" t="s">
        <v>466</v>
      </c>
      <c r="B15" s="68" t="s">
        <v>453</v>
      </c>
      <c r="C15" s="91" t="s">
        <v>24</v>
      </c>
      <c r="D15" s="69">
        <v>627.99</v>
      </c>
      <c r="E15" s="68" t="s">
        <v>181</v>
      </c>
      <c r="F15" s="68" t="s">
        <v>429</v>
      </c>
      <c r="G15" s="92">
        <v>627.99</v>
      </c>
      <c r="H15" s="68" t="s">
        <v>454</v>
      </c>
      <c r="I15" s="70" t="s">
        <v>467</v>
      </c>
      <c r="J15" s="92">
        <v>0</v>
      </c>
    </row>
    <row r="16" spans="1:10" x14ac:dyDescent="0.25">
      <c r="A16" s="67" t="s">
        <v>468</v>
      </c>
      <c r="B16" s="68" t="s">
        <v>453</v>
      </c>
      <c r="C16" s="91" t="s">
        <v>24</v>
      </c>
      <c r="D16" s="69">
        <v>627.99</v>
      </c>
      <c r="E16" s="68" t="s">
        <v>181</v>
      </c>
      <c r="F16" s="68" t="s">
        <v>429</v>
      </c>
      <c r="G16" s="92">
        <v>627.99</v>
      </c>
      <c r="H16" s="68" t="s">
        <v>454</v>
      </c>
      <c r="I16" s="70" t="s">
        <v>469</v>
      </c>
      <c r="J16" s="92">
        <v>0</v>
      </c>
    </row>
    <row r="17" spans="1:10" x14ac:dyDescent="0.25">
      <c r="A17" s="67" t="s">
        <v>470</v>
      </c>
      <c r="B17" s="68" t="s">
        <v>453</v>
      </c>
      <c r="C17" s="91" t="s">
        <v>24</v>
      </c>
      <c r="D17" s="69">
        <v>627.99</v>
      </c>
      <c r="E17" s="68" t="s">
        <v>181</v>
      </c>
      <c r="F17" s="68" t="s">
        <v>429</v>
      </c>
      <c r="G17" s="92">
        <v>627.99</v>
      </c>
      <c r="H17" s="68" t="s">
        <v>454</v>
      </c>
      <c r="I17" s="70" t="s">
        <v>471</v>
      </c>
      <c r="J17" s="92">
        <v>0</v>
      </c>
    </row>
    <row r="18" spans="1:10" x14ac:dyDescent="0.25">
      <c r="A18" s="67" t="s">
        <v>472</v>
      </c>
      <c r="B18" s="68" t="s">
        <v>453</v>
      </c>
      <c r="C18" s="91" t="s">
        <v>24</v>
      </c>
      <c r="D18" s="69">
        <v>627.99</v>
      </c>
      <c r="E18" s="68" t="s">
        <v>181</v>
      </c>
      <c r="F18" s="68" t="s">
        <v>429</v>
      </c>
      <c r="G18" s="92">
        <v>627.99</v>
      </c>
      <c r="H18" s="68" t="s">
        <v>454</v>
      </c>
      <c r="I18" s="70" t="s">
        <v>473</v>
      </c>
      <c r="J18" s="92">
        <v>0</v>
      </c>
    </row>
    <row r="19" spans="1:10" x14ac:dyDescent="0.25">
      <c r="A19" s="67" t="s">
        <v>474</v>
      </c>
      <c r="B19" s="68" t="s">
        <v>453</v>
      </c>
      <c r="C19" s="91" t="s">
        <v>24</v>
      </c>
      <c r="D19" s="69">
        <v>627.99</v>
      </c>
      <c r="E19" s="68" t="s">
        <v>181</v>
      </c>
      <c r="F19" s="68" t="s">
        <v>429</v>
      </c>
      <c r="G19" s="92">
        <v>627.99</v>
      </c>
      <c r="H19" s="68" t="s">
        <v>454</v>
      </c>
      <c r="I19" s="70" t="s">
        <v>475</v>
      </c>
      <c r="J19" s="92">
        <v>0</v>
      </c>
    </row>
    <row r="20" spans="1:10" x14ac:dyDescent="0.25">
      <c r="A20" s="67" t="s">
        <v>476</v>
      </c>
      <c r="B20" s="68" t="s">
        <v>453</v>
      </c>
      <c r="C20" s="91" t="s">
        <v>24</v>
      </c>
      <c r="D20" s="69">
        <v>627.99</v>
      </c>
      <c r="E20" s="68" t="s">
        <v>181</v>
      </c>
      <c r="F20" s="68" t="s">
        <v>429</v>
      </c>
      <c r="G20" s="92">
        <v>627.99</v>
      </c>
      <c r="H20" s="68" t="s">
        <v>454</v>
      </c>
      <c r="I20" s="70" t="s">
        <v>477</v>
      </c>
      <c r="J20" s="92">
        <v>0</v>
      </c>
    </row>
    <row r="21" spans="1:10" x14ac:dyDescent="0.25">
      <c r="A21" s="67" t="s">
        <v>478</v>
      </c>
      <c r="B21" s="68" t="s">
        <v>453</v>
      </c>
      <c r="C21" s="91" t="s">
        <v>24</v>
      </c>
      <c r="D21" s="69">
        <v>627.99</v>
      </c>
      <c r="E21" s="68" t="s">
        <v>181</v>
      </c>
      <c r="F21" s="68" t="s">
        <v>429</v>
      </c>
      <c r="G21" s="92">
        <v>627.99</v>
      </c>
      <c r="H21" s="68" t="s">
        <v>454</v>
      </c>
      <c r="I21" s="70" t="s">
        <v>479</v>
      </c>
      <c r="J21" s="92">
        <v>0</v>
      </c>
    </row>
    <row r="22" spans="1:10" x14ac:dyDescent="0.25">
      <c r="A22" s="67" t="s">
        <v>446</v>
      </c>
      <c r="B22" s="68" t="s">
        <v>453</v>
      </c>
      <c r="C22" s="91" t="s">
        <v>24</v>
      </c>
      <c r="D22" s="69">
        <v>627.99</v>
      </c>
      <c r="E22" s="68" t="s">
        <v>181</v>
      </c>
      <c r="F22" s="68" t="s">
        <v>429</v>
      </c>
      <c r="G22" s="92">
        <v>627.99</v>
      </c>
      <c r="H22" s="68" t="s">
        <v>454</v>
      </c>
      <c r="I22" s="70" t="s">
        <v>480</v>
      </c>
      <c r="J22" s="92">
        <v>0</v>
      </c>
    </row>
    <row r="23" spans="1:10" x14ac:dyDescent="0.25">
      <c r="A23" s="67" t="s">
        <v>451</v>
      </c>
      <c r="B23" s="68" t="s">
        <v>453</v>
      </c>
      <c r="C23" s="91" t="s">
        <v>24</v>
      </c>
      <c r="D23" s="69">
        <v>627.99</v>
      </c>
      <c r="E23" s="68" t="s">
        <v>181</v>
      </c>
      <c r="F23" s="68" t="s">
        <v>429</v>
      </c>
      <c r="G23" s="92">
        <v>627.99</v>
      </c>
      <c r="H23" s="68" t="s">
        <v>454</v>
      </c>
      <c r="I23" s="70" t="s">
        <v>481</v>
      </c>
      <c r="J23" s="92">
        <v>0</v>
      </c>
    </row>
    <row r="24" spans="1:10" x14ac:dyDescent="0.25">
      <c r="A24" s="67" t="s">
        <v>482</v>
      </c>
      <c r="B24" s="68" t="s">
        <v>453</v>
      </c>
      <c r="C24" s="91" t="s">
        <v>24</v>
      </c>
      <c r="D24" s="69">
        <v>627.99</v>
      </c>
      <c r="E24" s="68" t="s">
        <v>181</v>
      </c>
      <c r="F24" s="68" t="s">
        <v>429</v>
      </c>
      <c r="G24" s="92">
        <v>627.99</v>
      </c>
      <c r="H24" s="68" t="s">
        <v>454</v>
      </c>
      <c r="I24" s="70" t="s">
        <v>483</v>
      </c>
      <c r="J24" s="92">
        <v>0</v>
      </c>
    </row>
    <row r="25" spans="1:10" x14ac:dyDescent="0.25">
      <c r="A25" s="67" t="s">
        <v>484</v>
      </c>
      <c r="B25" s="68" t="s">
        <v>453</v>
      </c>
      <c r="C25" s="91" t="s">
        <v>24</v>
      </c>
      <c r="D25" s="69">
        <v>627.99</v>
      </c>
      <c r="E25" s="68" t="s">
        <v>181</v>
      </c>
      <c r="F25" s="68" t="s">
        <v>429</v>
      </c>
      <c r="G25" s="92">
        <v>627.99</v>
      </c>
      <c r="H25" s="68" t="s">
        <v>454</v>
      </c>
      <c r="I25" s="70" t="s">
        <v>485</v>
      </c>
      <c r="J25" s="92">
        <v>0</v>
      </c>
    </row>
    <row r="26" spans="1:10" x14ac:dyDescent="0.25">
      <c r="A26" s="67" t="s">
        <v>486</v>
      </c>
      <c r="B26" s="68" t="s">
        <v>453</v>
      </c>
      <c r="C26" s="91" t="s">
        <v>24</v>
      </c>
      <c r="D26" s="69">
        <v>627.99</v>
      </c>
      <c r="E26" s="68" t="s">
        <v>181</v>
      </c>
      <c r="F26" s="68" t="s">
        <v>429</v>
      </c>
      <c r="G26" s="92">
        <v>627.99</v>
      </c>
      <c r="H26" s="68" t="s">
        <v>454</v>
      </c>
      <c r="I26" s="70" t="s">
        <v>487</v>
      </c>
      <c r="J26" s="92">
        <v>0</v>
      </c>
    </row>
    <row r="27" spans="1:10" x14ac:dyDescent="0.25">
      <c r="A27" s="67" t="s">
        <v>488</v>
      </c>
      <c r="B27" s="68" t="s">
        <v>453</v>
      </c>
      <c r="C27" s="91" t="s">
        <v>24</v>
      </c>
      <c r="D27" s="69">
        <v>627.99</v>
      </c>
      <c r="E27" s="68" t="s">
        <v>181</v>
      </c>
      <c r="F27" s="68" t="s">
        <v>429</v>
      </c>
      <c r="G27" s="92">
        <v>627.99</v>
      </c>
      <c r="H27" s="68" t="s">
        <v>454</v>
      </c>
      <c r="I27" s="70" t="s">
        <v>489</v>
      </c>
      <c r="J27" s="92">
        <v>0</v>
      </c>
    </row>
    <row r="28" spans="1:10" x14ac:dyDescent="0.25">
      <c r="A28" s="67" t="s">
        <v>490</v>
      </c>
      <c r="B28" s="68" t="s">
        <v>453</v>
      </c>
      <c r="C28" s="91" t="s">
        <v>24</v>
      </c>
      <c r="D28" s="69">
        <v>627.99</v>
      </c>
      <c r="E28" s="68" t="s">
        <v>181</v>
      </c>
      <c r="F28" s="68" t="s">
        <v>429</v>
      </c>
      <c r="G28" s="92">
        <v>627.99</v>
      </c>
      <c r="H28" s="68" t="s">
        <v>454</v>
      </c>
      <c r="I28" s="70" t="s">
        <v>491</v>
      </c>
      <c r="J28" s="92">
        <v>0</v>
      </c>
    </row>
    <row r="29" spans="1:10" x14ac:dyDescent="0.25">
      <c r="A29" s="67" t="s">
        <v>492</v>
      </c>
      <c r="B29" s="68" t="s">
        <v>453</v>
      </c>
      <c r="C29" s="91" t="s">
        <v>24</v>
      </c>
      <c r="D29" s="69">
        <v>627.99</v>
      </c>
      <c r="E29" s="68" t="s">
        <v>181</v>
      </c>
      <c r="F29" s="68" t="s">
        <v>429</v>
      </c>
      <c r="G29" s="92">
        <v>627.99</v>
      </c>
      <c r="H29" s="68" t="s">
        <v>454</v>
      </c>
      <c r="I29" s="70" t="s">
        <v>493</v>
      </c>
      <c r="J29" s="92">
        <v>0</v>
      </c>
    </row>
    <row r="30" spans="1:10" x14ac:dyDescent="0.25">
      <c r="A30" s="67" t="s">
        <v>494</v>
      </c>
      <c r="B30" s="68" t="s">
        <v>453</v>
      </c>
      <c r="C30" s="91" t="s">
        <v>24</v>
      </c>
      <c r="D30" s="69">
        <v>627.99</v>
      </c>
      <c r="E30" s="68" t="s">
        <v>181</v>
      </c>
      <c r="F30" s="68" t="s">
        <v>429</v>
      </c>
      <c r="G30" s="92">
        <v>627.99</v>
      </c>
      <c r="H30" s="68" t="s">
        <v>454</v>
      </c>
      <c r="I30" s="70" t="s">
        <v>495</v>
      </c>
      <c r="J30" s="92">
        <v>0</v>
      </c>
    </row>
    <row r="31" spans="1:10" x14ac:dyDescent="0.25">
      <c r="A31" s="67" t="s">
        <v>496</v>
      </c>
      <c r="B31" s="68" t="s">
        <v>453</v>
      </c>
      <c r="C31" s="91" t="s">
        <v>24</v>
      </c>
      <c r="D31" s="69">
        <v>627.99</v>
      </c>
      <c r="E31" s="68" t="s">
        <v>181</v>
      </c>
      <c r="F31" s="68" t="s">
        <v>429</v>
      </c>
      <c r="G31" s="92">
        <v>627.99</v>
      </c>
      <c r="H31" s="68" t="s">
        <v>454</v>
      </c>
      <c r="I31" s="70" t="s">
        <v>497</v>
      </c>
      <c r="J31" s="92">
        <v>0</v>
      </c>
    </row>
    <row r="32" spans="1:10" x14ac:dyDescent="0.25">
      <c r="A32" s="67" t="s">
        <v>498</v>
      </c>
      <c r="B32" s="68" t="s">
        <v>453</v>
      </c>
      <c r="C32" s="91" t="s">
        <v>24</v>
      </c>
      <c r="D32" s="69">
        <v>627.99</v>
      </c>
      <c r="E32" s="68" t="s">
        <v>181</v>
      </c>
      <c r="F32" s="68" t="s">
        <v>429</v>
      </c>
      <c r="G32" s="92">
        <v>627.99</v>
      </c>
      <c r="H32" s="68" t="s">
        <v>454</v>
      </c>
      <c r="I32" s="70" t="s">
        <v>499</v>
      </c>
      <c r="J32" s="92">
        <v>0</v>
      </c>
    </row>
    <row r="33" spans="1:10" x14ac:dyDescent="0.25">
      <c r="A33" s="67" t="s">
        <v>500</v>
      </c>
      <c r="B33" s="68" t="s">
        <v>453</v>
      </c>
      <c r="C33" s="91" t="s">
        <v>24</v>
      </c>
      <c r="D33" s="69">
        <v>627.99</v>
      </c>
      <c r="E33" s="68" t="s">
        <v>181</v>
      </c>
      <c r="F33" s="68" t="s">
        <v>429</v>
      </c>
      <c r="G33" s="92">
        <v>627.99</v>
      </c>
      <c r="H33" s="68" t="s">
        <v>454</v>
      </c>
      <c r="I33" s="70" t="s">
        <v>501</v>
      </c>
      <c r="J33" s="92">
        <v>0</v>
      </c>
    </row>
    <row r="34" spans="1:10" x14ac:dyDescent="0.25">
      <c r="A34" s="67" t="s">
        <v>502</v>
      </c>
      <c r="B34" s="68" t="s">
        <v>453</v>
      </c>
      <c r="C34" s="91" t="s">
        <v>24</v>
      </c>
      <c r="D34" s="69">
        <v>627.99</v>
      </c>
      <c r="E34" s="68" t="s">
        <v>181</v>
      </c>
      <c r="F34" s="68" t="s">
        <v>429</v>
      </c>
      <c r="G34" s="92">
        <v>627.99</v>
      </c>
      <c r="H34" s="68" t="s">
        <v>454</v>
      </c>
      <c r="I34" s="70" t="s">
        <v>503</v>
      </c>
      <c r="J34" s="92">
        <v>0</v>
      </c>
    </row>
    <row r="35" spans="1:10" x14ac:dyDescent="0.25">
      <c r="A35" s="67" t="s">
        <v>504</v>
      </c>
      <c r="B35" s="68" t="s">
        <v>453</v>
      </c>
      <c r="C35" s="91" t="s">
        <v>24</v>
      </c>
      <c r="D35" s="69">
        <v>627.99</v>
      </c>
      <c r="E35" s="68" t="s">
        <v>181</v>
      </c>
      <c r="F35" s="68" t="s">
        <v>429</v>
      </c>
      <c r="G35" s="92">
        <v>627.99</v>
      </c>
      <c r="H35" s="68" t="s">
        <v>454</v>
      </c>
      <c r="I35" s="70" t="s">
        <v>505</v>
      </c>
      <c r="J35" s="92">
        <v>0</v>
      </c>
    </row>
    <row r="36" spans="1:10" x14ac:dyDescent="0.25">
      <c r="A36" s="67" t="s">
        <v>506</v>
      </c>
      <c r="B36" s="68" t="s">
        <v>453</v>
      </c>
      <c r="C36" s="91" t="s">
        <v>24</v>
      </c>
      <c r="D36" s="69">
        <v>627.99</v>
      </c>
      <c r="E36" s="68" t="s">
        <v>181</v>
      </c>
      <c r="F36" s="68" t="s">
        <v>429</v>
      </c>
      <c r="G36" s="92">
        <v>627.99</v>
      </c>
      <c r="H36" s="68" t="s">
        <v>454</v>
      </c>
      <c r="I36" s="70" t="s">
        <v>507</v>
      </c>
      <c r="J36" s="92">
        <v>0</v>
      </c>
    </row>
    <row r="37" spans="1:10" x14ac:dyDescent="0.25">
      <c r="A37" s="67" t="s">
        <v>508</v>
      </c>
      <c r="B37" s="68" t="s">
        <v>453</v>
      </c>
      <c r="C37" s="91" t="s">
        <v>24</v>
      </c>
      <c r="D37" s="69">
        <v>627.99</v>
      </c>
      <c r="E37" s="68" t="s">
        <v>181</v>
      </c>
      <c r="F37" s="68" t="s">
        <v>429</v>
      </c>
      <c r="G37" s="92">
        <v>627.99</v>
      </c>
      <c r="H37" s="68" t="s">
        <v>454</v>
      </c>
      <c r="I37" s="70" t="s">
        <v>509</v>
      </c>
      <c r="J37" s="92">
        <v>0</v>
      </c>
    </row>
    <row r="38" spans="1:10" x14ac:dyDescent="0.25">
      <c r="A38" s="67" t="s">
        <v>510</v>
      </c>
      <c r="B38" s="68" t="s">
        <v>453</v>
      </c>
      <c r="C38" s="91" t="s">
        <v>24</v>
      </c>
      <c r="D38" s="69">
        <v>627.99</v>
      </c>
      <c r="E38" s="68" t="s">
        <v>181</v>
      </c>
      <c r="F38" s="68" t="s">
        <v>429</v>
      </c>
      <c r="G38" s="92">
        <v>627.99</v>
      </c>
      <c r="H38" s="68" t="s">
        <v>454</v>
      </c>
      <c r="I38" s="70" t="s">
        <v>511</v>
      </c>
      <c r="J38" s="92">
        <v>0</v>
      </c>
    </row>
    <row r="39" spans="1:10" x14ac:dyDescent="0.25">
      <c r="A39" s="67" t="s">
        <v>512</v>
      </c>
      <c r="B39" s="68" t="s">
        <v>453</v>
      </c>
      <c r="C39" s="91" t="s">
        <v>24</v>
      </c>
      <c r="D39" s="69">
        <v>627.99</v>
      </c>
      <c r="E39" s="68" t="s">
        <v>181</v>
      </c>
      <c r="F39" s="68" t="s">
        <v>429</v>
      </c>
      <c r="G39" s="92">
        <v>627.99</v>
      </c>
      <c r="H39" s="68" t="s">
        <v>454</v>
      </c>
      <c r="I39" s="70" t="s">
        <v>513</v>
      </c>
      <c r="J39" s="92">
        <v>0</v>
      </c>
    </row>
    <row r="40" spans="1:10" x14ac:dyDescent="0.25">
      <c r="A40" s="67" t="s">
        <v>514</v>
      </c>
      <c r="B40" s="68" t="s">
        <v>453</v>
      </c>
      <c r="C40" s="91" t="s">
        <v>24</v>
      </c>
      <c r="D40" s="69">
        <v>627.99</v>
      </c>
      <c r="E40" s="68" t="s">
        <v>181</v>
      </c>
      <c r="F40" s="68" t="s">
        <v>429</v>
      </c>
      <c r="G40" s="92">
        <v>627.99</v>
      </c>
      <c r="H40" s="68" t="s">
        <v>454</v>
      </c>
      <c r="I40" s="70" t="s">
        <v>515</v>
      </c>
      <c r="J40" s="92">
        <v>0</v>
      </c>
    </row>
    <row r="41" spans="1:10" x14ac:dyDescent="0.25">
      <c r="A41" s="67" t="s">
        <v>516</v>
      </c>
      <c r="B41" s="68" t="s">
        <v>453</v>
      </c>
      <c r="C41" s="91" t="s">
        <v>24</v>
      </c>
      <c r="D41" s="69">
        <v>627.99</v>
      </c>
      <c r="E41" s="68" t="s">
        <v>181</v>
      </c>
      <c r="F41" s="68" t="s">
        <v>429</v>
      </c>
      <c r="G41" s="92">
        <v>627.99</v>
      </c>
      <c r="H41" s="68" t="s">
        <v>454</v>
      </c>
      <c r="I41" s="70" t="s">
        <v>517</v>
      </c>
      <c r="J41" s="92">
        <v>0</v>
      </c>
    </row>
    <row r="42" spans="1:10" x14ac:dyDescent="0.25">
      <c r="A42" s="67" t="s">
        <v>518</v>
      </c>
      <c r="B42" s="68" t="s">
        <v>453</v>
      </c>
      <c r="C42" s="91" t="s">
        <v>24</v>
      </c>
      <c r="D42" s="69">
        <v>627.99</v>
      </c>
      <c r="E42" s="68" t="s">
        <v>181</v>
      </c>
      <c r="F42" s="68" t="s">
        <v>429</v>
      </c>
      <c r="G42" s="92">
        <v>627.99</v>
      </c>
      <c r="H42" s="68" t="s">
        <v>454</v>
      </c>
      <c r="I42" s="70" t="s">
        <v>519</v>
      </c>
      <c r="J42" s="92">
        <v>0</v>
      </c>
    </row>
    <row r="43" spans="1:10" x14ac:dyDescent="0.25">
      <c r="A43" s="67" t="s">
        <v>520</v>
      </c>
      <c r="B43" s="68" t="s">
        <v>453</v>
      </c>
      <c r="C43" s="91" t="s">
        <v>24</v>
      </c>
      <c r="D43" s="69">
        <v>627.99</v>
      </c>
      <c r="E43" s="68" t="s">
        <v>181</v>
      </c>
      <c r="F43" s="68" t="s">
        <v>429</v>
      </c>
      <c r="G43" s="92">
        <v>627.99</v>
      </c>
      <c r="H43" s="68" t="s">
        <v>454</v>
      </c>
      <c r="I43" s="70" t="s">
        <v>521</v>
      </c>
      <c r="J43" s="92">
        <v>0</v>
      </c>
    </row>
    <row r="44" spans="1:10" x14ac:dyDescent="0.25">
      <c r="A44" s="67" t="s">
        <v>522</v>
      </c>
      <c r="B44" s="68" t="s">
        <v>453</v>
      </c>
      <c r="C44" s="91" t="s">
        <v>24</v>
      </c>
      <c r="D44" s="69">
        <v>627.99</v>
      </c>
      <c r="E44" s="68" t="s">
        <v>181</v>
      </c>
      <c r="F44" s="68" t="s">
        <v>429</v>
      </c>
      <c r="G44" s="92">
        <v>627.99</v>
      </c>
      <c r="H44" s="68" t="s">
        <v>454</v>
      </c>
      <c r="I44" s="70" t="s">
        <v>523</v>
      </c>
      <c r="J44" s="92">
        <v>0</v>
      </c>
    </row>
    <row r="45" spans="1:10" x14ac:dyDescent="0.25">
      <c r="A45" s="67" t="s">
        <v>524</v>
      </c>
      <c r="B45" s="68" t="s">
        <v>453</v>
      </c>
      <c r="C45" s="91" t="s">
        <v>24</v>
      </c>
      <c r="D45" s="69">
        <v>627.99</v>
      </c>
      <c r="E45" s="68" t="s">
        <v>181</v>
      </c>
      <c r="F45" s="68" t="s">
        <v>429</v>
      </c>
      <c r="G45" s="92">
        <v>627.99</v>
      </c>
      <c r="H45" s="68" t="s">
        <v>454</v>
      </c>
      <c r="I45" s="70" t="s">
        <v>525</v>
      </c>
      <c r="J45" s="92">
        <v>0</v>
      </c>
    </row>
    <row r="46" spans="1:10" x14ac:dyDescent="0.25">
      <c r="A46" s="67" t="s">
        <v>526</v>
      </c>
      <c r="B46" s="68" t="s">
        <v>453</v>
      </c>
      <c r="C46" s="91" t="s">
        <v>24</v>
      </c>
      <c r="D46" s="69">
        <v>627.99</v>
      </c>
      <c r="E46" s="68" t="s">
        <v>181</v>
      </c>
      <c r="F46" s="68" t="s">
        <v>429</v>
      </c>
      <c r="G46" s="92">
        <v>627.99</v>
      </c>
      <c r="H46" s="68" t="s">
        <v>454</v>
      </c>
      <c r="I46" s="70" t="s">
        <v>527</v>
      </c>
      <c r="J46" s="92">
        <v>0</v>
      </c>
    </row>
    <row r="47" spans="1:10" x14ac:dyDescent="0.25">
      <c r="A47" s="67" t="s">
        <v>528</v>
      </c>
      <c r="B47" s="68" t="s">
        <v>453</v>
      </c>
      <c r="C47" s="91" t="s">
        <v>24</v>
      </c>
      <c r="D47" s="69">
        <v>627.99</v>
      </c>
      <c r="E47" s="68" t="s">
        <v>181</v>
      </c>
      <c r="F47" s="68" t="s">
        <v>429</v>
      </c>
      <c r="G47" s="92">
        <v>627.99</v>
      </c>
      <c r="H47" s="68" t="s">
        <v>454</v>
      </c>
      <c r="I47" s="70" t="s">
        <v>529</v>
      </c>
      <c r="J47" s="92">
        <v>0</v>
      </c>
    </row>
    <row r="48" spans="1:10" x14ac:dyDescent="0.25">
      <c r="A48" s="67" t="s">
        <v>530</v>
      </c>
      <c r="B48" s="68" t="s">
        <v>453</v>
      </c>
      <c r="C48" s="91" t="s">
        <v>24</v>
      </c>
      <c r="D48" s="69">
        <v>627.99</v>
      </c>
      <c r="E48" s="68" t="s">
        <v>181</v>
      </c>
      <c r="F48" s="68" t="s">
        <v>429</v>
      </c>
      <c r="G48" s="92">
        <v>627.99</v>
      </c>
      <c r="H48" s="68" t="s">
        <v>454</v>
      </c>
      <c r="I48" s="70" t="s">
        <v>531</v>
      </c>
      <c r="J48" s="92">
        <v>0</v>
      </c>
    </row>
    <row r="49" spans="1:10" x14ac:dyDescent="0.25">
      <c r="A49" s="67" t="s">
        <v>532</v>
      </c>
      <c r="B49" s="68" t="s">
        <v>453</v>
      </c>
      <c r="C49" s="91" t="s">
        <v>24</v>
      </c>
      <c r="D49" s="69">
        <v>627.99</v>
      </c>
      <c r="E49" s="68" t="s">
        <v>181</v>
      </c>
      <c r="F49" s="68" t="s">
        <v>429</v>
      </c>
      <c r="G49" s="92">
        <v>627.99</v>
      </c>
      <c r="H49" s="68" t="s">
        <v>454</v>
      </c>
      <c r="I49" s="70" t="s">
        <v>533</v>
      </c>
      <c r="J49" s="92">
        <v>0</v>
      </c>
    </row>
    <row r="50" spans="1:10" x14ac:dyDescent="0.25">
      <c r="A50" s="67" t="s">
        <v>534</v>
      </c>
      <c r="B50" s="68" t="s">
        <v>453</v>
      </c>
      <c r="C50" s="91" t="s">
        <v>24</v>
      </c>
      <c r="D50" s="69">
        <v>627.99</v>
      </c>
      <c r="E50" s="68" t="s">
        <v>181</v>
      </c>
      <c r="F50" s="68" t="s">
        <v>429</v>
      </c>
      <c r="G50" s="92">
        <v>627.99</v>
      </c>
      <c r="H50" s="68" t="s">
        <v>454</v>
      </c>
      <c r="I50" s="70" t="s">
        <v>535</v>
      </c>
      <c r="J50" s="92">
        <v>0</v>
      </c>
    </row>
    <row r="51" spans="1:10" x14ac:dyDescent="0.25">
      <c r="A51" s="67" t="s">
        <v>536</v>
      </c>
      <c r="B51" s="68" t="s">
        <v>453</v>
      </c>
      <c r="C51" s="91" t="s">
        <v>24</v>
      </c>
      <c r="D51" s="69">
        <v>627.99</v>
      </c>
      <c r="E51" s="68" t="s">
        <v>181</v>
      </c>
      <c r="F51" s="68" t="s">
        <v>429</v>
      </c>
      <c r="G51" s="92">
        <v>627.99</v>
      </c>
      <c r="H51" s="68" t="s">
        <v>454</v>
      </c>
      <c r="I51" s="70"/>
      <c r="J51" s="92">
        <v>0</v>
      </c>
    </row>
    <row r="52" spans="1:10" x14ac:dyDescent="0.25">
      <c r="A52" s="67" t="s">
        <v>537</v>
      </c>
      <c r="B52" s="68" t="s">
        <v>453</v>
      </c>
      <c r="C52" s="91" t="s">
        <v>24</v>
      </c>
      <c r="D52" s="69">
        <v>627.99</v>
      </c>
      <c r="E52" s="68" t="s">
        <v>181</v>
      </c>
      <c r="F52" s="68" t="s">
        <v>429</v>
      </c>
      <c r="G52" s="92">
        <v>627.99</v>
      </c>
      <c r="H52" s="68" t="s">
        <v>454</v>
      </c>
      <c r="I52" s="70" t="s">
        <v>538</v>
      </c>
      <c r="J52" s="92">
        <v>0</v>
      </c>
    </row>
    <row r="53" spans="1:10" x14ac:dyDescent="0.25">
      <c r="A53" s="67" t="s">
        <v>539</v>
      </c>
      <c r="B53" s="68" t="s">
        <v>540</v>
      </c>
      <c r="C53" s="91" t="s">
        <v>29</v>
      </c>
      <c r="D53" s="69">
        <v>677.6</v>
      </c>
      <c r="E53" s="68" t="s">
        <v>181</v>
      </c>
      <c r="F53" s="68" t="s">
        <v>429</v>
      </c>
      <c r="G53" s="92">
        <v>677.6</v>
      </c>
      <c r="H53" s="68" t="s">
        <v>541</v>
      </c>
      <c r="I53" s="70" t="s">
        <v>542</v>
      </c>
      <c r="J53" s="92">
        <v>0</v>
      </c>
    </row>
    <row r="54" spans="1:10" x14ac:dyDescent="0.25">
      <c r="A54" s="67" t="s">
        <v>543</v>
      </c>
      <c r="B54" s="68" t="s">
        <v>540</v>
      </c>
      <c r="C54" s="91" t="s">
        <v>29</v>
      </c>
      <c r="D54" s="69">
        <v>677.6</v>
      </c>
      <c r="E54" s="68" t="s">
        <v>181</v>
      </c>
      <c r="F54" s="68" t="s">
        <v>429</v>
      </c>
      <c r="G54" s="92">
        <v>677.6</v>
      </c>
      <c r="H54" s="68" t="s">
        <v>541</v>
      </c>
      <c r="I54" s="70" t="s">
        <v>544</v>
      </c>
      <c r="J54" s="92">
        <v>0</v>
      </c>
    </row>
    <row r="55" spans="1:10" x14ac:dyDescent="0.25">
      <c r="A55" s="67" t="s">
        <v>545</v>
      </c>
      <c r="B55" s="68" t="s">
        <v>540</v>
      </c>
      <c r="C55" s="91" t="s">
        <v>29</v>
      </c>
      <c r="D55" s="69">
        <v>677.6</v>
      </c>
      <c r="E55" s="68" t="s">
        <v>181</v>
      </c>
      <c r="F55" s="68" t="s">
        <v>429</v>
      </c>
      <c r="G55" s="92">
        <v>677.6</v>
      </c>
      <c r="H55" s="68" t="s">
        <v>541</v>
      </c>
      <c r="I55" s="70" t="s">
        <v>546</v>
      </c>
      <c r="J55" s="92">
        <v>0</v>
      </c>
    </row>
    <row r="56" spans="1:10" x14ac:dyDescent="0.25">
      <c r="A56" s="67" t="s">
        <v>547</v>
      </c>
      <c r="B56" s="68" t="s">
        <v>540</v>
      </c>
      <c r="C56" s="91" t="s">
        <v>29</v>
      </c>
      <c r="D56" s="69">
        <v>677.6</v>
      </c>
      <c r="E56" s="68" t="s">
        <v>181</v>
      </c>
      <c r="F56" s="68" t="s">
        <v>429</v>
      </c>
      <c r="G56" s="92">
        <v>677.6</v>
      </c>
      <c r="H56" s="68" t="s">
        <v>541</v>
      </c>
      <c r="I56" s="70" t="s">
        <v>548</v>
      </c>
      <c r="J56" s="92">
        <v>0</v>
      </c>
    </row>
    <row r="57" spans="1:10" x14ac:dyDescent="0.25">
      <c r="A57" s="67" t="s">
        <v>549</v>
      </c>
      <c r="B57" s="68" t="s">
        <v>540</v>
      </c>
      <c r="C57" s="91" t="s">
        <v>29</v>
      </c>
      <c r="D57" s="69">
        <v>677.6</v>
      </c>
      <c r="E57" s="68" t="s">
        <v>181</v>
      </c>
      <c r="F57" s="68" t="s">
        <v>429</v>
      </c>
      <c r="G57" s="92">
        <v>677.6</v>
      </c>
      <c r="H57" s="68" t="s">
        <v>541</v>
      </c>
      <c r="I57" s="70" t="s">
        <v>550</v>
      </c>
      <c r="J57" s="92">
        <v>0</v>
      </c>
    </row>
    <row r="58" spans="1:10" x14ac:dyDescent="0.25">
      <c r="A58" s="67" t="s">
        <v>551</v>
      </c>
      <c r="B58" s="68" t="s">
        <v>540</v>
      </c>
      <c r="C58" s="91" t="s">
        <v>29</v>
      </c>
      <c r="D58" s="69">
        <v>677.6</v>
      </c>
      <c r="E58" s="68" t="s">
        <v>181</v>
      </c>
      <c r="F58" s="68" t="s">
        <v>429</v>
      </c>
      <c r="G58" s="92">
        <v>677.6</v>
      </c>
      <c r="H58" s="68" t="s">
        <v>541</v>
      </c>
      <c r="I58" s="70" t="s">
        <v>552</v>
      </c>
      <c r="J58" s="92">
        <v>0</v>
      </c>
    </row>
    <row r="59" spans="1:10" x14ac:dyDescent="0.25">
      <c r="A59" s="67" t="s">
        <v>553</v>
      </c>
      <c r="B59" s="68" t="s">
        <v>540</v>
      </c>
      <c r="C59" s="91" t="s">
        <v>29</v>
      </c>
      <c r="D59" s="69">
        <v>677.6</v>
      </c>
      <c r="E59" s="68" t="s">
        <v>181</v>
      </c>
      <c r="F59" s="68" t="s">
        <v>429</v>
      </c>
      <c r="G59" s="92">
        <v>677.6</v>
      </c>
      <c r="H59" s="68" t="s">
        <v>541</v>
      </c>
      <c r="I59" s="70" t="s">
        <v>554</v>
      </c>
      <c r="J59" s="92">
        <v>0</v>
      </c>
    </row>
    <row r="60" spans="1:10" x14ac:dyDescent="0.25">
      <c r="A60" s="67" t="s">
        <v>555</v>
      </c>
      <c r="B60" s="68" t="s">
        <v>540</v>
      </c>
      <c r="C60" s="91" t="s">
        <v>29</v>
      </c>
      <c r="D60" s="69">
        <v>677.6</v>
      </c>
      <c r="E60" s="68" t="s">
        <v>181</v>
      </c>
      <c r="F60" s="68" t="s">
        <v>429</v>
      </c>
      <c r="G60" s="92">
        <v>677.6</v>
      </c>
      <c r="H60" s="68" t="s">
        <v>541</v>
      </c>
      <c r="I60" s="70" t="s">
        <v>556</v>
      </c>
      <c r="J60" s="92">
        <v>0</v>
      </c>
    </row>
    <row r="61" spans="1:10" x14ac:dyDescent="0.25">
      <c r="A61" s="67" t="s">
        <v>557</v>
      </c>
      <c r="B61" s="68" t="s">
        <v>540</v>
      </c>
      <c r="C61" s="91" t="s">
        <v>29</v>
      </c>
      <c r="D61" s="69">
        <v>677.6</v>
      </c>
      <c r="E61" s="68" t="s">
        <v>181</v>
      </c>
      <c r="F61" s="68" t="s">
        <v>429</v>
      </c>
      <c r="G61" s="92">
        <v>677.6</v>
      </c>
      <c r="H61" s="68" t="s">
        <v>541</v>
      </c>
      <c r="I61" s="70" t="s">
        <v>558</v>
      </c>
      <c r="J61" s="92">
        <v>0</v>
      </c>
    </row>
    <row r="62" spans="1:10" x14ac:dyDescent="0.25">
      <c r="A62" s="67" t="s">
        <v>559</v>
      </c>
      <c r="B62" s="68" t="s">
        <v>540</v>
      </c>
      <c r="C62" s="91" t="s">
        <v>29</v>
      </c>
      <c r="D62" s="69">
        <v>677.6</v>
      </c>
      <c r="E62" s="68" t="s">
        <v>181</v>
      </c>
      <c r="F62" s="68" t="s">
        <v>429</v>
      </c>
      <c r="G62" s="92">
        <v>677.6</v>
      </c>
      <c r="H62" s="68" t="s">
        <v>541</v>
      </c>
      <c r="I62" s="70" t="s">
        <v>560</v>
      </c>
      <c r="J62" s="92">
        <v>0</v>
      </c>
    </row>
    <row r="63" spans="1:10" x14ac:dyDescent="0.25">
      <c r="A63" s="67" t="s">
        <v>561</v>
      </c>
      <c r="B63" s="68" t="s">
        <v>540</v>
      </c>
      <c r="C63" s="91" t="s">
        <v>29</v>
      </c>
      <c r="D63" s="69">
        <v>677.6</v>
      </c>
      <c r="E63" s="68" t="s">
        <v>181</v>
      </c>
      <c r="F63" s="68" t="s">
        <v>429</v>
      </c>
      <c r="G63" s="92">
        <v>677.6</v>
      </c>
      <c r="H63" s="68" t="s">
        <v>541</v>
      </c>
      <c r="I63" s="70" t="s">
        <v>562</v>
      </c>
      <c r="J63" s="92">
        <v>0</v>
      </c>
    </row>
    <row r="64" spans="1:10" x14ac:dyDescent="0.25">
      <c r="A64" s="67" t="s">
        <v>563</v>
      </c>
      <c r="B64" s="68" t="s">
        <v>540</v>
      </c>
      <c r="C64" s="91" t="s">
        <v>29</v>
      </c>
      <c r="D64" s="69">
        <v>677.6</v>
      </c>
      <c r="E64" s="68" t="s">
        <v>181</v>
      </c>
      <c r="F64" s="68" t="s">
        <v>429</v>
      </c>
      <c r="G64" s="92">
        <v>677.6</v>
      </c>
      <c r="H64" s="68" t="s">
        <v>541</v>
      </c>
      <c r="I64" s="70" t="s">
        <v>564</v>
      </c>
      <c r="J64" s="92">
        <v>0</v>
      </c>
    </row>
    <row r="65" spans="1:10" x14ac:dyDescent="0.25">
      <c r="A65" s="67" t="s">
        <v>565</v>
      </c>
      <c r="B65" s="68" t="s">
        <v>540</v>
      </c>
      <c r="C65" s="91" t="s">
        <v>29</v>
      </c>
      <c r="D65" s="69">
        <v>677.6</v>
      </c>
      <c r="E65" s="68" t="s">
        <v>181</v>
      </c>
      <c r="F65" s="68" t="s">
        <v>429</v>
      </c>
      <c r="G65" s="92">
        <v>677.6</v>
      </c>
      <c r="H65" s="68" t="s">
        <v>541</v>
      </c>
      <c r="I65" s="70" t="s">
        <v>566</v>
      </c>
      <c r="J65" s="92">
        <v>0</v>
      </c>
    </row>
    <row r="66" spans="1:10" x14ac:dyDescent="0.25">
      <c r="A66" s="67" t="s">
        <v>567</v>
      </c>
      <c r="B66" s="68" t="s">
        <v>540</v>
      </c>
      <c r="C66" s="91" t="s">
        <v>29</v>
      </c>
      <c r="D66" s="69">
        <v>677.6</v>
      </c>
      <c r="E66" s="68" t="s">
        <v>181</v>
      </c>
      <c r="F66" s="68" t="s">
        <v>429</v>
      </c>
      <c r="G66" s="92">
        <v>677.6</v>
      </c>
      <c r="H66" s="68" t="s">
        <v>541</v>
      </c>
      <c r="I66" s="70" t="s">
        <v>568</v>
      </c>
      <c r="J66" s="92">
        <v>0</v>
      </c>
    </row>
    <row r="67" spans="1:10" x14ac:dyDescent="0.25">
      <c r="A67" s="67" t="s">
        <v>569</v>
      </c>
      <c r="B67" s="68" t="s">
        <v>540</v>
      </c>
      <c r="C67" s="91" t="s">
        <v>29</v>
      </c>
      <c r="D67" s="69">
        <v>677.6</v>
      </c>
      <c r="E67" s="68" t="s">
        <v>181</v>
      </c>
      <c r="F67" s="68" t="s">
        <v>429</v>
      </c>
      <c r="G67" s="92">
        <v>677.6</v>
      </c>
      <c r="H67" s="68" t="s">
        <v>541</v>
      </c>
      <c r="I67" s="70" t="s">
        <v>570</v>
      </c>
      <c r="J67" s="92">
        <v>0</v>
      </c>
    </row>
    <row r="68" spans="1:10" x14ac:dyDescent="0.25">
      <c r="A68" s="67" t="s">
        <v>571</v>
      </c>
      <c r="B68" s="68" t="s">
        <v>540</v>
      </c>
      <c r="C68" s="91" t="s">
        <v>29</v>
      </c>
      <c r="D68" s="69">
        <v>677.6</v>
      </c>
      <c r="E68" s="68" t="s">
        <v>181</v>
      </c>
      <c r="F68" s="68" t="s">
        <v>429</v>
      </c>
      <c r="G68" s="92">
        <v>677.6</v>
      </c>
      <c r="H68" s="68" t="s">
        <v>541</v>
      </c>
      <c r="I68" s="70" t="s">
        <v>572</v>
      </c>
      <c r="J68" s="92">
        <v>0</v>
      </c>
    </row>
    <row r="69" spans="1:10" x14ac:dyDescent="0.25">
      <c r="A69" s="67" t="s">
        <v>573</v>
      </c>
      <c r="B69" s="68" t="s">
        <v>540</v>
      </c>
      <c r="C69" s="91" t="s">
        <v>29</v>
      </c>
      <c r="D69" s="69">
        <v>677.6</v>
      </c>
      <c r="E69" s="68" t="s">
        <v>181</v>
      </c>
      <c r="F69" s="68" t="s">
        <v>429</v>
      </c>
      <c r="G69" s="92">
        <v>677.6</v>
      </c>
      <c r="H69" s="68" t="s">
        <v>541</v>
      </c>
      <c r="I69" s="70" t="s">
        <v>574</v>
      </c>
      <c r="J69" s="92">
        <v>0</v>
      </c>
    </row>
    <row r="70" spans="1:10" x14ac:dyDescent="0.25">
      <c r="A70" s="67" t="s">
        <v>575</v>
      </c>
      <c r="B70" s="68" t="s">
        <v>540</v>
      </c>
      <c r="C70" s="91" t="s">
        <v>29</v>
      </c>
      <c r="D70" s="69">
        <v>677.6</v>
      </c>
      <c r="E70" s="68" t="s">
        <v>181</v>
      </c>
      <c r="F70" s="68" t="s">
        <v>429</v>
      </c>
      <c r="G70" s="92">
        <v>677.6</v>
      </c>
      <c r="H70" s="68" t="s">
        <v>541</v>
      </c>
      <c r="I70" s="70" t="s">
        <v>576</v>
      </c>
      <c r="J70" s="92">
        <v>0</v>
      </c>
    </row>
    <row r="71" spans="1:10" x14ac:dyDescent="0.25">
      <c r="A71" s="67" t="s">
        <v>577</v>
      </c>
      <c r="B71" s="68" t="s">
        <v>578</v>
      </c>
      <c r="C71" s="91" t="s">
        <v>29</v>
      </c>
      <c r="D71" s="69">
        <v>828.85</v>
      </c>
      <c r="E71" s="68" t="s">
        <v>181</v>
      </c>
      <c r="F71" s="68" t="s">
        <v>125</v>
      </c>
      <c r="G71" s="92">
        <v>828.85</v>
      </c>
      <c r="H71" s="68" t="s">
        <v>579</v>
      </c>
      <c r="I71" s="70"/>
      <c r="J71" s="92">
        <v>0</v>
      </c>
    </row>
    <row r="72" spans="1:10" x14ac:dyDescent="0.25">
      <c r="A72" s="67" t="s">
        <v>580</v>
      </c>
      <c r="B72" s="68" t="s">
        <v>578</v>
      </c>
      <c r="C72" s="91" t="s">
        <v>29</v>
      </c>
      <c r="D72" s="69">
        <v>828.85</v>
      </c>
      <c r="E72" s="68" t="s">
        <v>181</v>
      </c>
      <c r="F72" s="68" t="s">
        <v>125</v>
      </c>
      <c r="G72" s="92">
        <v>828.85</v>
      </c>
      <c r="H72" s="68" t="s">
        <v>579</v>
      </c>
      <c r="I72" s="70"/>
      <c r="J72" s="92">
        <v>0</v>
      </c>
    </row>
    <row r="73" spans="1:10" x14ac:dyDescent="0.25">
      <c r="A73" s="67" t="s">
        <v>264</v>
      </c>
      <c r="B73" s="68" t="s">
        <v>578</v>
      </c>
      <c r="C73" s="91" t="s">
        <v>29</v>
      </c>
      <c r="D73" s="69">
        <v>828.85</v>
      </c>
      <c r="E73" s="68" t="s">
        <v>181</v>
      </c>
      <c r="F73" s="68" t="s">
        <v>125</v>
      </c>
      <c r="G73" s="92">
        <v>828.85</v>
      </c>
      <c r="H73" s="68" t="s">
        <v>579</v>
      </c>
      <c r="I73" s="70"/>
      <c r="J73" s="92">
        <v>0</v>
      </c>
    </row>
    <row r="74" spans="1:10" x14ac:dyDescent="0.25">
      <c r="A74" s="67" t="s">
        <v>581</v>
      </c>
      <c r="B74" s="68" t="s">
        <v>578</v>
      </c>
      <c r="C74" s="91" t="s">
        <v>29</v>
      </c>
      <c r="D74" s="69">
        <v>828.85</v>
      </c>
      <c r="E74" s="68" t="s">
        <v>181</v>
      </c>
      <c r="F74" s="68" t="s">
        <v>125</v>
      </c>
      <c r="G74" s="92">
        <v>828.85</v>
      </c>
      <c r="H74" s="68" t="s">
        <v>579</v>
      </c>
      <c r="I74" s="70"/>
      <c r="J74" s="92">
        <v>0</v>
      </c>
    </row>
    <row r="75" spans="1:10" x14ac:dyDescent="0.25">
      <c r="A75" s="67" t="s">
        <v>582</v>
      </c>
      <c r="B75" s="68" t="s">
        <v>583</v>
      </c>
      <c r="C75" s="91" t="s">
        <v>46</v>
      </c>
      <c r="D75" s="69">
        <v>558.41999999999996</v>
      </c>
      <c r="E75" s="68" t="s">
        <v>181</v>
      </c>
      <c r="F75" s="68" t="s">
        <v>429</v>
      </c>
      <c r="G75" s="92">
        <v>558.41999999999996</v>
      </c>
      <c r="H75" s="68" t="s">
        <v>584</v>
      </c>
      <c r="I75" s="70" t="s">
        <v>585</v>
      </c>
      <c r="J75" s="92">
        <v>0</v>
      </c>
    </row>
    <row r="76" spans="1:10" x14ac:dyDescent="0.25">
      <c r="A76" s="67" t="s">
        <v>586</v>
      </c>
      <c r="B76" s="68" t="s">
        <v>583</v>
      </c>
      <c r="C76" s="91" t="s">
        <v>46</v>
      </c>
      <c r="D76" s="69">
        <v>558.41999999999996</v>
      </c>
      <c r="E76" s="68" t="s">
        <v>181</v>
      </c>
      <c r="F76" s="68" t="s">
        <v>429</v>
      </c>
      <c r="G76" s="92">
        <v>558.41999999999996</v>
      </c>
      <c r="H76" s="68" t="s">
        <v>584</v>
      </c>
      <c r="I76" s="70" t="s">
        <v>587</v>
      </c>
      <c r="J76" s="92">
        <v>0</v>
      </c>
    </row>
    <row r="77" spans="1:10" x14ac:dyDescent="0.25">
      <c r="A77" s="67" t="s">
        <v>588</v>
      </c>
      <c r="B77" s="68" t="s">
        <v>583</v>
      </c>
      <c r="C77" s="91" t="s">
        <v>46</v>
      </c>
      <c r="D77" s="69">
        <v>558.41999999999996</v>
      </c>
      <c r="E77" s="68" t="s">
        <v>181</v>
      </c>
      <c r="F77" s="68" t="s">
        <v>429</v>
      </c>
      <c r="G77" s="92">
        <v>558.41999999999996</v>
      </c>
      <c r="H77" s="68" t="s">
        <v>584</v>
      </c>
      <c r="I77" s="70" t="s">
        <v>589</v>
      </c>
      <c r="J77" s="92">
        <v>0</v>
      </c>
    </row>
    <row r="78" spans="1:10" x14ac:dyDescent="0.25">
      <c r="A78" s="67" t="s">
        <v>590</v>
      </c>
      <c r="B78" s="68" t="s">
        <v>583</v>
      </c>
      <c r="C78" s="91" t="s">
        <v>46</v>
      </c>
      <c r="D78" s="69">
        <v>558.41999999999996</v>
      </c>
      <c r="E78" s="68" t="s">
        <v>181</v>
      </c>
      <c r="F78" s="68" t="s">
        <v>429</v>
      </c>
      <c r="G78" s="92">
        <v>558.41999999999996</v>
      </c>
      <c r="H78" s="68" t="s">
        <v>584</v>
      </c>
      <c r="I78" s="70" t="s">
        <v>591</v>
      </c>
      <c r="J78" s="92">
        <v>0</v>
      </c>
    </row>
    <row r="79" spans="1:10" ht="15.75" customHeight="1" x14ac:dyDescent="0.25">
      <c r="A79" s="67" t="s">
        <v>592</v>
      </c>
      <c r="B79" s="68" t="s">
        <v>583</v>
      </c>
      <c r="C79" s="91" t="s">
        <v>46</v>
      </c>
      <c r="D79" s="69">
        <v>558.41999999999996</v>
      </c>
      <c r="E79" s="68" t="s">
        <v>181</v>
      </c>
      <c r="F79" s="68" t="s">
        <v>429</v>
      </c>
      <c r="G79" s="92">
        <v>558.41999999999996</v>
      </c>
      <c r="H79" s="68" t="s">
        <v>584</v>
      </c>
      <c r="I79" s="70" t="s">
        <v>593</v>
      </c>
      <c r="J79" s="92">
        <v>0</v>
      </c>
    </row>
    <row r="80" spans="1:10" x14ac:dyDescent="0.25">
      <c r="A80" s="67" t="s">
        <v>594</v>
      </c>
      <c r="B80" s="68" t="s">
        <v>583</v>
      </c>
      <c r="C80" s="91" t="s">
        <v>46</v>
      </c>
      <c r="D80" s="69">
        <v>558.41999999999996</v>
      </c>
      <c r="E80" s="68" t="s">
        <v>181</v>
      </c>
      <c r="F80" s="68" t="s">
        <v>429</v>
      </c>
      <c r="G80" s="92">
        <v>558.41999999999996</v>
      </c>
      <c r="H80" s="68" t="s">
        <v>584</v>
      </c>
      <c r="I80" s="70" t="s">
        <v>595</v>
      </c>
      <c r="J80" s="92">
        <v>0</v>
      </c>
    </row>
    <row r="81" spans="1:10" ht="14.25" customHeight="1" x14ac:dyDescent="0.25">
      <c r="A81" s="67" t="s">
        <v>596</v>
      </c>
      <c r="B81" s="68" t="s">
        <v>583</v>
      </c>
      <c r="C81" s="91" t="s">
        <v>46</v>
      </c>
      <c r="D81" s="69">
        <v>558.41999999999996</v>
      </c>
      <c r="E81" s="68" t="s">
        <v>181</v>
      </c>
      <c r="F81" s="68" t="s">
        <v>429</v>
      </c>
      <c r="G81" s="92">
        <v>558.41999999999996</v>
      </c>
      <c r="H81" s="68" t="s">
        <v>584</v>
      </c>
      <c r="I81" s="70" t="s">
        <v>597</v>
      </c>
      <c r="J81" s="92">
        <v>0</v>
      </c>
    </row>
    <row r="82" spans="1:10" ht="14.25" customHeight="1" x14ac:dyDescent="0.25">
      <c r="A82" s="67" t="s">
        <v>598</v>
      </c>
      <c r="B82" s="68" t="s">
        <v>583</v>
      </c>
      <c r="C82" s="91" t="s">
        <v>46</v>
      </c>
      <c r="D82" s="69">
        <v>558.41999999999996</v>
      </c>
      <c r="E82" s="68" t="s">
        <v>181</v>
      </c>
      <c r="F82" s="68" t="s">
        <v>429</v>
      </c>
      <c r="G82" s="92">
        <v>558.41999999999996</v>
      </c>
      <c r="H82" s="68" t="s">
        <v>584</v>
      </c>
      <c r="I82" s="70" t="s">
        <v>599</v>
      </c>
      <c r="J82" s="92">
        <v>0</v>
      </c>
    </row>
    <row r="83" spans="1:10" ht="14.25" customHeight="1" x14ac:dyDescent="0.25">
      <c r="A83" s="67" t="s">
        <v>600</v>
      </c>
      <c r="B83" s="68" t="s">
        <v>583</v>
      </c>
      <c r="C83" s="91" t="s">
        <v>46</v>
      </c>
      <c r="D83" s="69">
        <v>558.41999999999996</v>
      </c>
      <c r="E83" s="68" t="s">
        <v>181</v>
      </c>
      <c r="F83" s="68" t="s">
        <v>429</v>
      </c>
      <c r="G83" s="92">
        <v>558.41999999999996</v>
      </c>
      <c r="H83" s="68" t="s">
        <v>584</v>
      </c>
      <c r="I83" s="70" t="s">
        <v>601</v>
      </c>
      <c r="J83" s="92">
        <v>0</v>
      </c>
    </row>
    <row r="84" spans="1:10" ht="14.25" customHeight="1" x14ac:dyDescent="0.25">
      <c r="A84" s="67" t="s">
        <v>602</v>
      </c>
      <c r="B84" s="68" t="s">
        <v>583</v>
      </c>
      <c r="C84" s="91" t="s">
        <v>46</v>
      </c>
      <c r="D84" s="69">
        <v>558.41999999999996</v>
      </c>
      <c r="E84" s="68" t="s">
        <v>181</v>
      </c>
      <c r="F84" s="68" t="s">
        <v>429</v>
      </c>
      <c r="G84" s="92">
        <v>558.41999999999996</v>
      </c>
      <c r="H84" s="68" t="s">
        <v>584</v>
      </c>
      <c r="I84" s="70" t="s">
        <v>603</v>
      </c>
      <c r="J84" s="92">
        <v>0</v>
      </c>
    </row>
    <row r="85" spans="1:10" x14ac:dyDescent="0.25">
      <c r="A85" s="67" t="s">
        <v>604</v>
      </c>
      <c r="B85" s="68" t="s">
        <v>583</v>
      </c>
      <c r="C85" s="91" t="s">
        <v>46</v>
      </c>
      <c r="D85" s="69">
        <v>558.41999999999996</v>
      </c>
      <c r="E85" s="68" t="s">
        <v>181</v>
      </c>
      <c r="F85" s="68" t="s">
        <v>429</v>
      </c>
      <c r="G85" s="92">
        <v>558.41999999999996</v>
      </c>
      <c r="H85" s="68" t="s">
        <v>584</v>
      </c>
      <c r="I85" s="70" t="s">
        <v>605</v>
      </c>
      <c r="J85" s="92">
        <v>0</v>
      </c>
    </row>
    <row r="86" spans="1:10" ht="15" customHeight="1" x14ac:dyDescent="0.25">
      <c r="A86" s="67" t="s">
        <v>606</v>
      </c>
      <c r="B86" s="68" t="s">
        <v>583</v>
      </c>
      <c r="C86" s="91" t="s">
        <v>46</v>
      </c>
      <c r="D86" s="69">
        <v>558.41999999999996</v>
      </c>
      <c r="E86" s="68" t="s">
        <v>181</v>
      </c>
      <c r="F86" s="68" t="s">
        <v>429</v>
      </c>
      <c r="G86" s="92">
        <v>558.41999999999996</v>
      </c>
      <c r="H86" s="68" t="s">
        <v>584</v>
      </c>
      <c r="I86" s="70" t="s">
        <v>607</v>
      </c>
      <c r="J86" s="92">
        <v>0</v>
      </c>
    </row>
    <row r="87" spans="1:10" ht="14.25" customHeight="1" x14ac:dyDescent="0.25">
      <c r="A87" s="67" t="s">
        <v>608</v>
      </c>
      <c r="B87" s="68" t="s">
        <v>583</v>
      </c>
      <c r="C87" s="91" t="s">
        <v>46</v>
      </c>
      <c r="D87" s="69">
        <v>558.41999999999996</v>
      </c>
      <c r="E87" s="68" t="s">
        <v>181</v>
      </c>
      <c r="F87" s="68" t="s">
        <v>429</v>
      </c>
      <c r="G87" s="92">
        <v>558.41999999999996</v>
      </c>
      <c r="H87" s="68" t="s">
        <v>584</v>
      </c>
      <c r="I87" s="70" t="s">
        <v>609</v>
      </c>
      <c r="J87" s="92">
        <v>0</v>
      </c>
    </row>
    <row r="88" spans="1:10" x14ac:dyDescent="0.25">
      <c r="A88" s="67" t="s">
        <v>610</v>
      </c>
      <c r="B88" s="68" t="s">
        <v>583</v>
      </c>
      <c r="C88" s="91" t="s">
        <v>46</v>
      </c>
      <c r="D88" s="69">
        <v>558.41999999999996</v>
      </c>
      <c r="E88" s="68" t="s">
        <v>181</v>
      </c>
      <c r="F88" s="68" t="s">
        <v>429</v>
      </c>
      <c r="G88" s="92">
        <v>558.41999999999996</v>
      </c>
      <c r="H88" s="68" t="s">
        <v>584</v>
      </c>
      <c r="I88" s="70" t="s">
        <v>611</v>
      </c>
      <c r="J88" s="92">
        <v>0</v>
      </c>
    </row>
    <row r="89" spans="1:10" x14ac:dyDescent="0.25">
      <c r="A89" s="67" t="s">
        <v>612</v>
      </c>
      <c r="B89" s="68" t="s">
        <v>583</v>
      </c>
      <c r="C89" s="91" t="s">
        <v>46</v>
      </c>
      <c r="D89" s="69">
        <v>558.41999999999996</v>
      </c>
      <c r="E89" s="68" t="s">
        <v>181</v>
      </c>
      <c r="F89" s="68" t="s">
        <v>429</v>
      </c>
      <c r="G89" s="92">
        <v>558.41999999999996</v>
      </c>
      <c r="H89" s="68" t="s">
        <v>584</v>
      </c>
      <c r="I89" s="70" t="s">
        <v>613</v>
      </c>
      <c r="J89" s="92">
        <v>0</v>
      </c>
    </row>
    <row r="90" spans="1:10" x14ac:dyDescent="0.25">
      <c r="A90" s="67" t="s">
        <v>614</v>
      </c>
      <c r="B90" s="68" t="s">
        <v>583</v>
      </c>
      <c r="C90" s="91" t="s">
        <v>46</v>
      </c>
      <c r="D90" s="69">
        <v>558.41999999999996</v>
      </c>
      <c r="E90" s="68" t="s">
        <v>181</v>
      </c>
      <c r="F90" s="68" t="s">
        <v>429</v>
      </c>
      <c r="G90" s="92">
        <v>558.41999999999996</v>
      </c>
      <c r="H90" s="68" t="s">
        <v>584</v>
      </c>
      <c r="I90" s="70" t="s">
        <v>615</v>
      </c>
      <c r="J90" s="92">
        <v>0</v>
      </c>
    </row>
    <row r="91" spans="1:10" ht="15.75" customHeight="1" x14ac:dyDescent="0.25">
      <c r="A91" s="67" t="s">
        <v>616</v>
      </c>
      <c r="B91" s="68" t="s">
        <v>583</v>
      </c>
      <c r="C91" s="91" t="s">
        <v>46</v>
      </c>
      <c r="D91" s="69">
        <v>558.41999999999996</v>
      </c>
      <c r="E91" s="68" t="s">
        <v>181</v>
      </c>
      <c r="F91" s="68" t="s">
        <v>429</v>
      </c>
      <c r="G91" s="92">
        <v>558.41999999999996</v>
      </c>
      <c r="H91" s="68" t="s">
        <v>584</v>
      </c>
      <c r="I91" s="70" t="s">
        <v>617</v>
      </c>
      <c r="J91" s="92">
        <v>0</v>
      </c>
    </row>
    <row r="92" spans="1:10" x14ac:dyDescent="0.25">
      <c r="A92" s="67" t="s">
        <v>618</v>
      </c>
      <c r="B92" s="68" t="s">
        <v>583</v>
      </c>
      <c r="C92" s="91" t="s">
        <v>46</v>
      </c>
      <c r="D92" s="69">
        <v>558.41999999999996</v>
      </c>
      <c r="E92" s="68" t="s">
        <v>181</v>
      </c>
      <c r="F92" s="68" t="s">
        <v>429</v>
      </c>
      <c r="G92" s="92">
        <v>558.41999999999996</v>
      </c>
      <c r="H92" s="68" t="s">
        <v>584</v>
      </c>
      <c r="I92" s="70" t="s">
        <v>619</v>
      </c>
      <c r="J92" s="92">
        <v>0</v>
      </c>
    </row>
    <row r="93" spans="1:10" x14ac:dyDescent="0.25">
      <c r="A93" s="67" t="s">
        <v>620</v>
      </c>
      <c r="B93" s="68" t="s">
        <v>583</v>
      </c>
      <c r="C93" s="91" t="s">
        <v>46</v>
      </c>
      <c r="D93" s="69">
        <v>558.41999999999996</v>
      </c>
      <c r="E93" s="68" t="s">
        <v>181</v>
      </c>
      <c r="F93" s="68" t="s">
        <v>429</v>
      </c>
      <c r="G93" s="92">
        <v>558.41999999999996</v>
      </c>
      <c r="H93" s="68" t="s">
        <v>584</v>
      </c>
      <c r="I93" s="70" t="s">
        <v>621</v>
      </c>
      <c r="J93" s="92">
        <v>0</v>
      </c>
    </row>
    <row r="94" spans="1:10" ht="15.75" customHeight="1" x14ac:dyDescent="0.25">
      <c r="A94" s="67" t="s">
        <v>622</v>
      </c>
      <c r="B94" s="68" t="s">
        <v>583</v>
      </c>
      <c r="C94" s="91" t="s">
        <v>46</v>
      </c>
      <c r="D94" s="69">
        <v>558.41999999999996</v>
      </c>
      <c r="E94" s="68" t="s">
        <v>181</v>
      </c>
      <c r="F94" s="68" t="s">
        <v>429</v>
      </c>
      <c r="G94" s="92">
        <v>558.41999999999996</v>
      </c>
      <c r="H94" s="68" t="s">
        <v>584</v>
      </c>
      <c r="I94" s="70" t="s">
        <v>623</v>
      </c>
      <c r="J94" s="92">
        <v>0</v>
      </c>
    </row>
    <row r="95" spans="1:10" x14ac:dyDescent="0.25">
      <c r="A95" s="67" t="s">
        <v>624</v>
      </c>
      <c r="B95" s="68" t="s">
        <v>583</v>
      </c>
      <c r="C95" s="91" t="s">
        <v>46</v>
      </c>
      <c r="D95" s="69">
        <v>558.41999999999996</v>
      </c>
      <c r="E95" s="68" t="s">
        <v>181</v>
      </c>
      <c r="F95" s="68" t="s">
        <v>429</v>
      </c>
      <c r="G95" s="92">
        <v>558.41999999999996</v>
      </c>
      <c r="H95" s="68" t="s">
        <v>584</v>
      </c>
      <c r="I95" s="70" t="s">
        <v>625</v>
      </c>
      <c r="J95" s="92">
        <v>0</v>
      </c>
    </row>
    <row r="96" spans="1:10" x14ac:dyDescent="0.25">
      <c r="A96" s="67" t="s">
        <v>626</v>
      </c>
      <c r="B96" s="68" t="s">
        <v>583</v>
      </c>
      <c r="C96" s="91" t="s">
        <v>46</v>
      </c>
      <c r="D96" s="69">
        <v>558.41999999999996</v>
      </c>
      <c r="E96" s="68" t="s">
        <v>181</v>
      </c>
      <c r="F96" s="68" t="s">
        <v>429</v>
      </c>
      <c r="G96" s="92">
        <v>558.41999999999996</v>
      </c>
      <c r="H96" s="68" t="s">
        <v>584</v>
      </c>
      <c r="I96" s="70" t="s">
        <v>627</v>
      </c>
      <c r="J96" s="92">
        <v>0</v>
      </c>
    </row>
    <row r="97" spans="1:10" ht="16.5" customHeight="1" x14ac:dyDescent="0.25">
      <c r="A97" s="67" t="s">
        <v>628</v>
      </c>
      <c r="B97" s="68" t="s">
        <v>583</v>
      </c>
      <c r="C97" s="91" t="s">
        <v>46</v>
      </c>
      <c r="D97" s="69">
        <v>558.41999999999996</v>
      </c>
      <c r="E97" s="68" t="s">
        <v>181</v>
      </c>
      <c r="F97" s="68" t="s">
        <v>429</v>
      </c>
      <c r="G97" s="92">
        <v>558.41999999999996</v>
      </c>
      <c r="H97" s="68" t="s">
        <v>584</v>
      </c>
      <c r="I97" s="70" t="s">
        <v>629</v>
      </c>
      <c r="J97" s="92">
        <v>0</v>
      </c>
    </row>
    <row r="98" spans="1:10" ht="16.5" customHeight="1" x14ac:dyDescent="0.25">
      <c r="A98" s="67" t="s">
        <v>630</v>
      </c>
      <c r="B98" s="68" t="s">
        <v>583</v>
      </c>
      <c r="C98" s="91" t="s">
        <v>46</v>
      </c>
      <c r="D98" s="69">
        <v>558.41999999999996</v>
      </c>
      <c r="E98" s="68" t="s">
        <v>181</v>
      </c>
      <c r="F98" s="68" t="s">
        <v>429</v>
      </c>
      <c r="G98" s="92">
        <v>558.41999999999996</v>
      </c>
      <c r="H98" s="68" t="s">
        <v>584</v>
      </c>
      <c r="I98" s="70" t="s">
        <v>631</v>
      </c>
      <c r="J98" s="92">
        <v>0</v>
      </c>
    </row>
    <row r="99" spans="1:10" x14ac:dyDescent="0.25">
      <c r="A99" s="67" t="s">
        <v>632</v>
      </c>
      <c r="B99" s="68" t="s">
        <v>583</v>
      </c>
      <c r="C99" s="91" t="s">
        <v>46</v>
      </c>
      <c r="D99" s="69">
        <v>558.41999999999996</v>
      </c>
      <c r="E99" s="68" t="s">
        <v>181</v>
      </c>
      <c r="F99" s="68" t="s">
        <v>429</v>
      </c>
      <c r="G99" s="92">
        <v>558.41999999999996</v>
      </c>
      <c r="H99" s="68" t="s">
        <v>584</v>
      </c>
      <c r="I99" s="70" t="s">
        <v>633</v>
      </c>
      <c r="J99" s="92">
        <v>0</v>
      </c>
    </row>
    <row r="100" spans="1:10" x14ac:dyDescent="0.25">
      <c r="A100" s="67" t="s">
        <v>634</v>
      </c>
      <c r="B100" s="68" t="s">
        <v>583</v>
      </c>
      <c r="C100" s="91" t="s">
        <v>46</v>
      </c>
      <c r="D100" s="69">
        <v>558.41999999999996</v>
      </c>
      <c r="E100" s="68" t="s">
        <v>181</v>
      </c>
      <c r="F100" s="68" t="s">
        <v>429</v>
      </c>
      <c r="G100" s="92">
        <v>558.41999999999996</v>
      </c>
      <c r="H100" s="68" t="s">
        <v>584</v>
      </c>
      <c r="I100" s="70" t="s">
        <v>635</v>
      </c>
      <c r="J100" s="92">
        <v>0</v>
      </c>
    </row>
    <row r="101" spans="1:10" ht="15.75" customHeight="1" x14ac:dyDescent="0.25">
      <c r="A101" s="67" t="s">
        <v>636</v>
      </c>
      <c r="B101" s="68" t="s">
        <v>583</v>
      </c>
      <c r="C101" s="91" t="s">
        <v>46</v>
      </c>
      <c r="D101" s="69">
        <v>558.41999999999996</v>
      </c>
      <c r="E101" s="68" t="s">
        <v>181</v>
      </c>
      <c r="F101" s="68" t="s">
        <v>429</v>
      </c>
      <c r="G101" s="92">
        <v>558.41999999999996</v>
      </c>
      <c r="H101" s="68" t="s">
        <v>584</v>
      </c>
      <c r="I101" s="70" t="s">
        <v>637</v>
      </c>
      <c r="J101" s="92">
        <v>0</v>
      </c>
    </row>
    <row r="102" spans="1:10" x14ac:dyDescent="0.25">
      <c r="A102" s="67" t="s">
        <v>638</v>
      </c>
      <c r="B102" s="68" t="s">
        <v>583</v>
      </c>
      <c r="C102" s="91" t="s">
        <v>46</v>
      </c>
      <c r="D102" s="69">
        <v>558.41999999999996</v>
      </c>
      <c r="E102" s="68" t="s">
        <v>181</v>
      </c>
      <c r="F102" s="68" t="s">
        <v>429</v>
      </c>
      <c r="G102" s="92">
        <v>558.41999999999996</v>
      </c>
      <c r="H102" s="68" t="s">
        <v>584</v>
      </c>
      <c r="I102" s="70" t="s">
        <v>639</v>
      </c>
      <c r="J102" s="92">
        <v>0</v>
      </c>
    </row>
    <row r="103" spans="1:10" ht="15.75" customHeight="1" x14ac:dyDescent="0.25">
      <c r="A103" s="67" t="s">
        <v>640</v>
      </c>
      <c r="B103" s="68" t="s">
        <v>583</v>
      </c>
      <c r="C103" s="91" t="s">
        <v>46</v>
      </c>
      <c r="D103" s="69">
        <v>558.41999999999996</v>
      </c>
      <c r="E103" s="68" t="s">
        <v>181</v>
      </c>
      <c r="F103" s="68" t="s">
        <v>429</v>
      </c>
      <c r="G103" s="92">
        <v>558.41999999999996</v>
      </c>
      <c r="H103" s="68" t="s">
        <v>584</v>
      </c>
      <c r="I103" s="70" t="s">
        <v>641</v>
      </c>
      <c r="J103" s="92">
        <v>0</v>
      </c>
    </row>
    <row r="104" spans="1:10" x14ac:dyDescent="0.25">
      <c r="A104" s="67" t="s">
        <v>642</v>
      </c>
      <c r="B104" s="68" t="s">
        <v>583</v>
      </c>
      <c r="C104" s="91" t="s">
        <v>46</v>
      </c>
      <c r="D104" s="69">
        <v>558.41999999999996</v>
      </c>
      <c r="E104" s="68" t="s">
        <v>181</v>
      </c>
      <c r="F104" s="68" t="s">
        <v>429</v>
      </c>
      <c r="G104" s="92">
        <v>558.41999999999996</v>
      </c>
      <c r="H104" s="68" t="s">
        <v>584</v>
      </c>
      <c r="I104" s="70" t="s">
        <v>643</v>
      </c>
      <c r="J104" s="92">
        <v>0</v>
      </c>
    </row>
    <row r="105" spans="1:10" x14ac:dyDescent="0.25">
      <c r="A105" s="67" t="s">
        <v>644</v>
      </c>
      <c r="B105" s="68" t="s">
        <v>583</v>
      </c>
      <c r="C105" s="91" t="s">
        <v>46</v>
      </c>
      <c r="D105" s="69">
        <v>558.41999999999996</v>
      </c>
      <c r="E105" s="68" t="s">
        <v>181</v>
      </c>
      <c r="F105" s="68" t="s">
        <v>429</v>
      </c>
      <c r="G105" s="92">
        <v>558.41999999999996</v>
      </c>
      <c r="H105" s="68" t="s">
        <v>584</v>
      </c>
      <c r="I105" s="70" t="s">
        <v>645</v>
      </c>
      <c r="J105" s="92">
        <v>0</v>
      </c>
    </row>
    <row r="106" spans="1:10" x14ac:dyDescent="0.25">
      <c r="A106" s="67" t="s">
        <v>646</v>
      </c>
      <c r="B106" s="68" t="s">
        <v>583</v>
      </c>
      <c r="C106" s="91" t="s">
        <v>46</v>
      </c>
      <c r="D106" s="69">
        <v>558.41999999999996</v>
      </c>
      <c r="E106" s="68" t="s">
        <v>181</v>
      </c>
      <c r="F106" s="68" t="s">
        <v>429</v>
      </c>
      <c r="G106" s="92">
        <v>558.41999999999996</v>
      </c>
      <c r="H106" s="68" t="s">
        <v>584</v>
      </c>
      <c r="I106" s="70" t="s">
        <v>647</v>
      </c>
      <c r="J106" s="92">
        <v>0</v>
      </c>
    </row>
    <row r="107" spans="1:10" x14ac:dyDescent="0.25">
      <c r="A107" s="67" t="s">
        <v>648</v>
      </c>
      <c r="B107" s="68" t="s">
        <v>583</v>
      </c>
      <c r="C107" s="91" t="s">
        <v>46</v>
      </c>
      <c r="D107" s="69">
        <v>558.41999999999996</v>
      </c>
      <c r="E107" s="68" t="s">
        <v>181</v>
      </c>
      <c r="F107" s="68" t="s">
        <v>429</v>
      </c>
      <c r="G107" s="92">
        <v>558.41999999999996</v>
      </c>
      <c r="H107" s="68" t="s">
        <v>584</v>
      </c>
      <c r="I107" s="70" t="s">
        <v>649</v>
      </c>
      <c r="J107" s="92">
        <v>0</v>
      </c>
    </row>
    <row r="108" spans="1:10" ht="16.5" customHeight="1" x14ac:dyDescent="0.25">
      <c r="A108" s="67" t="s">
        <v>650</v>
      </c>
      <c r="B108" s="68" t="s">
        <v>583</v>
      </c>
      <c r="C108" s="91" t="s">
        <v>46</v>
      </c>
      <c r="D108" s="69">
        <v>558.41999999999996</v>
      </c>
      <c r="E108" s="68" t="s">
        <v>181</v>
      </c>
      <c r="F108" s="68" t="s">
        <v>429</v>
      </c>
      <c r="G108" s="92">
        <v>558.41999999999996</v>
      </c>
      <c r="H108" s="68" t="s">
        <v>584</v>
      </c>
      <c r="I108" s="70" t="s">
        <v>651</v>
      </c>
      <c r="J108" s="92">
        <v>0</v>
      </c>
    </row>
    <row r="109" spans="1:10" x14ac:dyDescent="0.25">
      <c r="A109" s="67" t="s">
        <v>652</v>
      </c>
      <c r="B109" s="68" t="s">
        <v>583</v>
      </c>
      <c r="C109" s="91" t="s">
        <v>46</v>
      </c>
      <c r="D109" s="69">
        <v>558.41999999999996</v>
      </c>
      <c r="E109" s="68" t="s">
        <v>181</v>
      </c>
      <c r="F109" s="68" t="s">
        <v>429</v>
      </c>
      <c r="G109" s="92">
        <v>558.41999999999996</v>
      </c>
      <c r="H109" s="68" t="s">
        <v>584</v>
      </c>
      <c r="I109" s="70" t="s">
        <v>653</v>
      </c>
      <c r="J109" s="92">
        <v>0</v>
      </c>
    </row>
    <row r="110" spans="1:10" ht="15.75" customHeight="1" x14ac:dyDescent="0.25">
      <c r="A110" s="67" t="s">
        <v>654</v>
      </c>
      <c r="B110" s="68" t="s">
        <v>583</v>
      </c>
      <c r="C110" s="91" t="s">
        <v>46</v>
      </c>
      <c r="D110" s="69">
        <v>558.41999999999996</v>
      </c>
      <c r="E110" s="68" t="s">
        <v>181</v>
      </c>
      <c r="F110" s="68" t="s">
        <v>429</v>
      </c>
      <c r="G110" s="92">
        <v>558.41999999999996</v>
      </c>
      <c r="H110" s="68" t="s">
        <v>584</v>
      </c>
      <c r="I110" s="70" t="s">
        <v>655</v>
      </c>
      <c r="J110" s="92">
        <v>0</v>
      </c>
    </row>
    <row r="111" spans="1:10" ht="15.75" customHeight="1" x14ac:dyDescent="0.25">
      <c r="A111" s="67" t="s">
        <v>656</v>
      </c>
      <c r="B111" s="68" t="s">
        <v>583</v>
      </c>
      <c r="C111" s="91" t="s">
        <v>46</v>
      </c>
      <c r="D111" s="69">
        <v>558.41999999999996</v>
      </c>
      <c r="E111" s="68" t="s">
        <v>181</v>
      </c>
      <c r="F111" s="68" t="s">
        <v>429</v>
      </c>
      <c r="G111" s="92">
        <v>558.41999999999996</v>
      </c>
      <c r="H111" s="68" t="s">
        <v>584</v>
      </c>
      <c r="I111" s="70" t="s">
        <v>657</v>
      </c>
      <c r="J111" s="92">
        <v>0</v>
      </c>
    </row>
    <row r="112" spans="1:10" ht="15.75" customHeight="1" x14ac:dyDescent="0.25">
      <c r="A112" s="67" t="s">
        <v>658</v>
      </c>
      <c r="B112" s="68" t="s">
        <v>583</v>
      </c>
      <c r="C112" s="91" t="s">
        <v>46</v>
      </c>
      <c r="D112" s="69">
        <v>558.41999999999996</v>
      </c>
      <c r="E112" s="68" t="s">
        <v>181</v>
      </c>
      <c r="F112" s="68" t="s">
        <v>429</v>
      </c>
      <c r="G112" s="92">
        <v>558.41999999999996</v>
      </c>
      <c r="H112" s="68" t="s">
        <v>584</v>
      </c>
      <c r="I112" s="70" t="s">
        <v>659</v>
      </c>
      <c r="J112" s="92">
        <v>0</v>
      </c>
    </row>
    <row r="113" spans="1:10" ht="15.75" customHeight="1" x14ac:dyDescent="0.25">
      <c r="A113" s="67" t="s">
        <v>660</v>
      </c>
      <c r="B113" s="68" t="s">
        <v>583</v>
      </c>
      <c r="C113" s="91" t="s">
        <v>46</v>
      </c>
      <c r="D113" s="69">
        <v>558.41999999999996</v>
      </c>
      <c r="E113" s="68" t="s">
        <v>181</v>
      </c>
      <c r="F113" s="68" t="s">
        <v>429</v>
      </c>
      <c r="G113" s="92">
        <v>558.41999999999996</v>
      </c>
      <c r="H113" s="68" t="s">
        <v>584</v>
      </c>
      <c r="I113" s="70" t="s">
        <v>661</v>
      </c>
      <c r="J113" s="92">
        <v>0</v>
      </c>
    </row>
    <row r="114" spans="1:10" x14ac:dyDescent="0.25">
      <c r="A114" s="67" t="s">
        <v>662</v>
      </c>
      <c r="B114" s="68" t="s">
        <v>583</v>
      </c>
      <c r="C114" s="91" t="s">
        <v>46</v>
      </c>
      <c r="D114" s="69">
        <v>558.41999999999996</v>
      </c>
      <c r="E114" s="68" t="s">
        <v>181</v>
      </c>
      <c r="F114" s="68" t="s">
        <v>429</v>
      </c>
      <c r="G114" s="92">
        <v>558.41999999999996</v>
      </c>
      <c r="H114" s="68" t="s">
        <v>584</v>
      </c>
      <c r="I114" s="70" t="s">
        <v>663</v>
      </c>
      <c r="J114" s="92">
        <v>0</v>
      </c>
    </row>
    <row r="115" spans="1:10" x14ac:dyDescent="0.25">
      <c r="A115" s="67" t="s">
        <v>664</v>
      </c>
      <c r="B115" s="68" t="s">
        <v>583</v>
      </c>
      <c r="C115" s="91" t="s">
        <v>46</v>
      </c>
      <c r="D115" s="69">
        <v>558.41999999999996</v>
      </c>
      <c r="E115" s="68" t="s">
        <v>181</v>
      </c>
      <c r="F115" s="68" t="s">
        <v>429</v>
      </c>
      <c r="G115" s="92">
        <v>558.41999999999996</v>
      </c>
      <c r="H115" s="68" t="s">
        <v>584</v>
      </c>
      <c r="I115" s="70" t="s">
        <v>665</v>
      </c>
      <c r="J115" s="92">
        <v>0</v>
      </c>
    </row>
    <row r="116" spans="1:10" x14ac:dyDescent="0.25">
      <c r="A116" s="67" t="s">
        <v>666</v>
      </c>
      <c r="B116" s="68" t="s">
        <v>583</v>
      </c>
      <c r="C116" s="91" t="s">
        <v>46</v>
      </c>
      <c r="D116" s="69">
        <v>558.41999999999996</v>
      </c>
      <c r="E116" s="68" t="s">
        <v>181</v>
      </c>
      <c r="F116" s="68" t="s">
        <v>429</v>
      </c>
      <c r="G116" s="92">
        <v>558.41999999999996</v>
      </c>
      <c r="H116" s="68" t="s">
        <v>584</v>
      </c>
      <c r="I116" s="70" t="s">
        <v>667</v>
      </c>
      <c r="J116" s="92">
        <v>0</v>
      </c>
    </row>
    <row r="117" spans="1:10" x14ac:dyDescent="0.25">
      <c r="A117" s="67" t="s">
        <v>668</v>
      </c>
      <c r="B117" s="68" t="s">
        <v>583</v>
      </c>
      <c r="C117" s="91" t="s">
        <v>46</v>
      </c>
      <c r="D117" s="69">
        <v>558.41999999999996</v>
      </c>
      <c r="E117" s="68" t="s">
        <v>181</v>
      </c>
      <c r="F117" s="68" t="s">
        <v>429</v>
      </c>
      <c r="G117" s="92">
        <v>558.41999999999996</v>
      </c>
      <c r="H117" s="68" t="s">
        <v>584</v>
      </c>
      <c r="I117" s="70" t="s">
        <v>669</v>
      </c>
      <c r="J117" s="92">
        <v>0</v>
      </c>
    </row>
    <row r="118" spans="1:10" x14ac:dyDescent="0.25">
      <c r="A118" s="67" t="s">
        <v>670</v>
      </c>
      <c r="B118" s="68" t="s">
        <v>583</v>
      </c>
      <c r="C118" s="91" t="s">
        <v>46</v>
      </c>
      <c r="D118" s="69">
        <v>558.41999999999996</v>
      </c>
      <c r="E118" s="68" t="s">
        <v>181</v>
      </c>
      <c r="F118" s="68" t="s">
        <v>429</v>
      </c>
      <c r="G118" s="92">
        <v>558.41999999999996</v>
      </c>
      <c r="H118" s="68" t="s">
        <v>584</v>
      </c>
      <c r="I118" s="70" t="s">
        <v>671</v>
      </c>
      <c r="J118" s="92">
        <v>0</v>
      </c>
    </row>
    <row r="119" spans="1:10" x14ac:dyDescent="0.25">
      <c r="A119" s="67" t="s">
        <v>672</v>
      </c>
      <c r="B119" s="68" t="s">
        <v>583</v>
      </c>
      <c r="C119" s="91" t="s">
        <v>46</v>
      </c>
      <c r="D119" s="69">
        <v>558.41999999999996</v>
      </c>
      <c r="E119" s="68" t="s">
        <v>181</v>
      </c>
      <c r="F119" s="68" t="s">
        <v>429</v>
      </c>
      <c r="G119" s="92">
        <v>558.41999999999996</v>
      </c>
      <c r="H119" s="68" t="s">
        <v>584</v>
      </c>
      <c r="I119" s="70" t="s">
        <v>673</v>
      </c>
      <c r="J119" s="92">
        <v>0</v>
      </c>
    </row>
    <row r="120" spans="1:10" ht="16.5" customHeight="1" x14ac:dyDescent="0.25">
      <c r="A120" s="67" t="s">
        <v>674</v>
      </c>
      <c r="B120" s="68" t="s">
        <v>583</v>
      </c>
      <c r="C120" s="91" t="s">
        <v>46</v>
      </c>
      <c r="D120" s="69">
        <v>558.41999999999996</v>
      </c>
      <c r="E120" s="68" t="s">
        <v>181</v>
      </c>
      <c r="F120" s="68" t="s">
        <v>429</v>
      </c>
      <c r="G120" s="92">
        <v>558.41999999999996</v>
      </c>
      <c r="H120" s="68" t="s">
        <v>584</v>
      </c>
      <c r="I120" s="70" t="s">
        <v>675</v>
      </c>
      <c r="J120" s="92">
        <v>0</v>
      </c>
    </row>
    <row r="121" spans="1:10" x14ac:dyDescent="0.25">
      <c r="A121" s="67" t="s">
        <v>676</v>
      </c>
      <c r="B121" s="68" t="s">
        <v>583</v>
      </c>
      <c r="C121" s="91" t="s">
        <v>46</v>
      </c>
      <c r="D121" s="69">
        <v>558.41999999999996</v>
      </c>
      <c r="E121" s="68" t="s">
        <v>181</v>
      </c>
      <c r="F121" s="68" t="s">
        <v>429</v>
      </c>
      <c r="G121" s="92">
        <v>558.41999999999996</v>
      </c>
      <c r="H121" s="68" t="s">
        <v>584</v>
      </c>
      <c r="I121" s="70" t="s">
        <v>677</v>
      </c>
      <c r="J121" s="92">
        <v>0</v>
      </c>
    </row>
    <row r="122" spans="1:10" x14ac:dyDescent="0.25">
      <c r="A122" s="67" t="s">
        <v>678</v>
      </c>
      <c r="B122" s="68" t="s">
        <v>679</v>
      </c>
      <c r="C122" s="91" t="s">
        <v>46</v>
      </c>
      <c r="D122" s="69">
        <v>528.28</v>
      </c>
      <c r="E122" s="68" t="s">
        <v>181</v>
      </c>
      <c r="F122" s="68" t="s">
        <v>125</v>
      </c>
      <c r="G122" s="92">
        <v>528.28</v>
      </c>
      <c r="H122" s="68" t="s">
        <v>680</v>
      </c>
      <c r="I122" s="70" t="s">
        <v>681</v>
      </c>
      <c r="J122" s="92">
        <v>0</v>
      </c>
    </row>
    <row r="123" spans="1:10" x14ac:dyDescent="0.25">
      <c r="A123" s="67" t="s">
        <v>682</v>
      </c>
      <c r="B123" s="68" t="s">
        <v>683</v>
      </c>
      <c r="C123" s="91" t="s">
        <v>46</v>
      </c>
      <c r="D123" s="69">
        <v>522.75</v>
      </c>
      <c r="E123" s="68" t="s">
        <v>181</v>
      </c>
      <c r="F123" s="68" t="s">
        <v>125</v>
      </c>
      <c r="G123" s="92">
        <v>522.75</v>
      </c>
      <c r="H123" s="68" t="s">
        <v>684</v>
      </c>
      <c r="I123" s="70" t="s">
        <v>685</v>
      </c>
      <c r="J123" s="92">
        <v>0</v>
      </c>
    </row>
    <row r="124" spans="1:10" x14ac:dyDescent="0.25">
      <c r="A124" s="67" t="s">
        <v>686</v>
      </c>
      <c r="B124" s="68" t="s">
        <v>683</v>
      </c>
      <c r="C124" s="91" t="s">
        <v>46</v>
      </c>
      <c r="D124" s="69">
        <v>522.75</v>
      </c>
      <c r="E124" s="68" t="s">
        <v>181</v>
      </c>
      <c r="F124" s="68" t="s">
        <v>125</v>
      </c>
      <c r="G124" s="92">
        <v>522.75</v>
      </c>
      <c r="H124" s="68" t="s">
        <v>684</v>
      </c>
      <c r="I124" s="70" t="s">
        <v>687</v>
      </c>
      <c r="J124" s="92">
        <v>0</v>
      </c>
    </row>
    <row r="125" spans="1:10" x14ac:dyDescent="0.25">
      <c r="A125" s="67" t="s">
        <v>688</v>
      </c>
      <c r="B125" s="68" t="s">
        <v>683</v>
      </c>
      <c r="C125" s="91" t="s">
        <v>46</v>
      </c>
      <c r="D125" s="69">
        <v>522.75</v>
      </c>
      <c r="E125" s="68" t="s">
        <v>181</v>
      </c>
      <c r="F125" s="68" t="s">
        <v>125</v>
      </c>
      <c r="G125" s="92">
        <v>522.75</v>
      </c>
      <c r="H125" s="68" t="s">
        <v>684</v>
      </c>
      <c r="I125" s="70" t="s">
        <v>689</v>
      </c>
      <c r="J125" s="92">
        <v>0</v>
      </c>
    </row>
    <row r="126" spans="1:10" x14ac:dyDescent="0.25">
      <c r="A126" s="67" t="s">
        <v>690</v>
      </c>
      <c r="B126" s="68" t="s">
        <v>683</v>
      </c>
      <c r="C126" s="91" t="s">
        <v>46</v>
      </c>
      <c r="D126" s="69">
        <v>522.75</v>
      </c>
      <c r="E126" s="68" t="s">
        <v>181</v>
      </c>
      <c r="F126" s="68" t="s">
        <v>125</v>
      </c>
      <c r="G126" s="92">
        <v>522.75</v>
      </c>
      <c r="H126" s="68" t="s">
        <v>684</v>
      </c>
      <c r="I126" s="70" t="s">
        <v>691</v>
      </c>
      <c r="J126" s="92">
        <v>0</v>
      </c>
    </row>
    <row r="127" spans="1:10" x14ac:dyDescent="0.25">
      <c r="A127" s="67" t="s">
        <v>692</v>
      </c>
      <c r="B127" s="68" t="s">
        <v>683</v>
      </c>
      <c r="C127" s="91" t="s">
        <v>46</v>
      </c>
      <c r="D127" s="69">
        <v>522.75</v>
      </c>
      <c r="E127" s="68" t="s">
        <v>181</v>
      </c>
      <c r="F127" s="68" t="s">
        <v>125</v>
      </c>
      <c r="G127" s="92">
        <v>522.75</v>
      </c>
      <c r="H127" s="68" t="s">
        <v>684</v>
      </c>
      <c r="I127" s="70" t="s">
        <v>693</v>
      </c>
      <c r="J127" s="92">
        <v>0</v>
      </c>
    </row>
    <row r="128" spans="1:10" x14ac:dyDescent="0.25">
      <c r="A128" s="67" t="s">
        <v>694</v>
      </c>
      <c r="B128" s="68" t="s">
        <v>683</v>
      </c>
      <c r="C128" s="91" t="s">
        <v>46</v>
      </c>
      <c r="D128" s="69">
        <v>522.75</v>
      </c>
      <c r="E128" s="68" t="s">
        <v>181</v>
      </c>
      <c r="F128" s="68" t="s">
        <v>125</v>
      </c>
      <c r="G128" s="92">
        <v>522.75</v>
      </c>
      <c r="H128" s="68" t="s">
        <v>684</v>
      </c>
      <c r="I128" s="70" t="s">
        <v>695</v>
      </c>
      <c r="J128" s="92">
        <v>0</v>
      </c>
    </row>
    <row r="129" spans="1:10" x14ac:dyDescent="0.25">
      <c r="A129" s="67" t="s">
        <v>696</v>
      </c>
      <c r="B129" s="68" t="s">
        <v>683</v>
      </c>
      <c r="C129" s="91" t="s">
        <v>46</v>
      </c>
      <c r="D129" s="69">
        <v>522.75</v>
      </c>
      <c r="E129" s="68" t="s">
        <v>181</v>
      </c>
      <c r="F129" s="68" t="s">
        <v>125</v>
      </c>
      <c r="G129" s="92">
        <v>522.75</v>
      </c>
      <c r="H129" s="68" t="s">
        <v>684</v>
      </c>
      <c r="I129" s="70" t="s">
        <v>697</v>
      </c>
      <c r="J129" s="92">
        <v>0</v>
      </c>
    </row>
    <row r="130" spans="1:10" x14ac:dyDescent="0.25">
      <c r="A130" s="67" t="s">
        <v>698</v>
      </c>
      <c r="B130" s="68" t="s">
        <v>683</v>
      </c>
      <c r="C130" s="91" t="s">
        <v>46</v>
      </c>
      <c r="D130" s="69">
        <v>522.75</v>
      </c>
      <c r="E130" s="68" t="s">
        <v>181</v>
      </c>
      <c r="F130" s="68" t="s">
        <v>125</v>
      </c>
      <c r="G130" s="92">
        <v>522.75</v>
      </c>
      <c r="H130" s="68" t="s">
        <v>684</v>
      </c>
      <c r="I130" s="70" t="s">
        <v>699</v>
      </c>
      <c r="J130" s="92">
        <v>0</v>
      </c>
    </row>
    <row r="131" spans="1:10" x14ac:dyDescent="0.25">
      <c r="A131" s="67" t="s">
        <v>700</v>
      </c>
      <c r="B131" s="68" t="s">
        <v>683</v>
      </c>
      <c r="C131" s="91" t="s">
        <v>46</v>
      </c>
      <c r="D131" s="69">
        <v>522.75</v>
      </c>
      <c r="E131" s="68" t="s">
        <v>181</v>
      </c>
      <c r="F131" s="68" t="s">
        <v>125</v>
      </c>
      <c r="G131" s="92">
        <v>522.75</v>
      </c>
      <c r="H131" s="68" t="s">
        <v>684</v>
      </c>
      <c r="I131" s="70" t="s">
        <v>701</v>
      </c>
      <c r="J131" s="92">
        <v>0</v>
      </c>
    </row>
    <row r="132" spans="1:10" x14ac:dyDescent="0.25">
      <c r="A132" s="67" t="s">
        <v>702</v>
      </c>
      <c r="B132" s="68" t="s">
        <v>683</v>
      </c>
      <c r="C132" s="91" t="s">
        <v>46</v>
      </c>
      <c r="D132" s="69">
        <v>522.75</v>
      </c>
      <c r="E132" s="68" t="s">
        <v>181</v>
      </c>
      <c r="F132" s="68" t="s">
        <v>125</v>
      </c>
      <c r="G132" s="92">
        <v>522.75</v>
      </c>
      <c r="H132" s="68" t="s">
        <v>684</v>
      </c>
      <c r="I132" s="70" t="s">
        <v>703</v>
      </c>
      <c r="J132" s="92">
        <v>0</v>
      </c>
    </row>
    <row r="133" spans="1:10" x14ac:dyDescent="0.25">
      <c r="A133" s="67" t="s">
        <v>704</v>
      </c>
      <c r="B133" s="68" t="s">
        <v>683</v>
      </c>
      <c r="C133" s="91" t="s">
        <v>46</v>
      </c>
      <c r="D133" s="69">
        <v>522.75</v>
      </c>
      <c r="E133" s="68" t="s">
        <v>181</v>
      </c>
      <c r="F133" s="68" t="s">
        <v>125</v>
      </c>
      <c r="G133" s="92">
        <v>522.75</v>
      </c>
      <c r="H133" s="68" t="s">
        <v>684</v>
      </c>
      <c r="I133" s="70" t="s">
        <v>705</v>
      </c>
      <c r="J133" s="92">
        <v>0</v>
      </c>
    </row>
    <row r="134" spans="1:10" x14ac:dyDescent="0.25">
      <c r="A134" s="67" t="s">
        <v>706</v>
      </c>
      <c r="B134" s="68" t="s">
        <v>683</v>
      </c>
      <c r="C134" s="91" t="s">
        <v>46</v>
      </c>
      <c r="D134" s="69">
        <v>522.75</v>
      </c>
      <c r="E134" s="68" t="s">
        <v>181</v>
      </c>
      <c r="F134" s="68" t="s">
        <v>125</v>
      </c>
      <c r="G134" s="92">
        <v>522.75</v>
      </c>
      <c r="H134" s="68" t="s">
        <v>684</v>
      </c>
      <c r="I134" s="70" t="s">
        <v>707</v>
      </c>
      <c r="J134" s="92">
        <v>0</v>
      </c>
    </row>
    <row r="135" spans="1:10" x14ac:dyDescent="0.25">
      <c r="A135" s="67" t="s">
        <v>708</v>
      </c>
      <c r="B135" s="68" t="s">
        <v>683</v>
      </c>
      <c r="C135" s="91" t="s">
        <v>46</v>
      </c>
      <c r="D135" s="69">
        <v>522.75</v>
      </c>
      <c r="E135" s="68" t="s">
        <v>181</v>
      </c>
      <c r="F135" s="68" t="s">
        <v>125</v>
      </c>
      <c r="G135" s="92">
        <v>522.75</v>
      </c>
      <c r="H135" s="68" t="s">
        <v>684</v>
      </c>
      <c r="I135" s="70" t="s">
        <v>709</v>
      </c>
      <c r="J135" s="92">
        <v>0</v>
      </c>
    </row>
    <row r="136" spans="1:10" x14ac:dyDescent="0.25">
      <c r="A136" s="67" t="s">
        <v>710</v>
      </c>
      <c r="B136" s="68" t="s">
        <v>683</v>
      </c>
      <c r="C136" s="91" t="s">
        <v>46</v>
      </c>
      <c r="D136" s="69">
        <v>522.75</v>
      </c>
      <c r="E136" s="68" t="s">
        <v>181</v>
      </c>
      <c r="F136" s="68" t="s">
        <v>125</v>
      </c>
      <c r="G136" s="92">
        <v>522.75</v>
      </c>
      <c r="H136" s="68" t="s">
        <v>684</v>
      </c>
      <c r="I136" s="70" t="s">
        <v>711</v>
      </c>
      <c r="J136" s="92">
        <v>0</v>
      </c>
    </row>
    <row r="137" spans="1:10" x14ac:dyDescent="0.25">
      <c r="A137" s="67" t="s">
        <v>712</v>
      </c>
      <c r="B137" s="68" t="s">
        <v>683</v>
      </c>
      <c r="C137" s="91" t="s">
        <v>46</v>
      </c>
      <c r="D137" s="69">
        <v>522.75</v>
      </c>
      <c r="E137" s="68" t="s">
        <v>181</v>
      </c>
      <c r="F137" s="68" t="s">
        <v>125</v>
      </c>
      <c r="G137" s="92">
        <v>522.75</v>
      </c>
      <c r="H137" s="68" t="s">
        <v>684</v>
      </c>
      <c r="I137" s="70" t="s">
        <v>713</v>
      </c>
      <c r="J137" s="92">
        <v>0</v>
      </c>
    </row>
    <row r="138" spans="1:10" x14ac:dyDescent="0.25">
      <c r="A138" s="67" t="s">
        <v>714</v>
      </c>
      <c r="B138" s="68" t="s">
        <v>683</v>
      </c>
      <c r="C138" s="91" t="s">
        <v>46</v>
      </c>
      <c r="D138" s="69">
        <v>522.75</v>
      </c>
      <c r="E138" s="68" t="s">
        <v>181</v>
      </c>
      <c r="F138" s="68" t="s">
        <v>125</v>
      </c>
      <c r="G138" s="92">
        <v>522.75</v>
      </c>
      <c r="H138" s="68" t="s">
        <v>684</v>
      </c>
      <c r="I138" s="70" t="s">
        <v>715</v>
      </c>
      <c r="J138" s="92">
        <v>0</v>
      </c>
    </row>
    <row r="139" spans="1:10" x14ac:dyDescent="0.25">
      <c r="A139" s="67" t="s">
        <v>716</v>
      </c>
      <c r="B139" s="68" t="s">
        <v>683</v>
      </c>
      <c r="C139" s="91" t="s">
        <v>46</v>
      </c>
      <c r="D139" s="69">
        <v>522.75</v>
      </c>
      <c r="E139" s="68" t="s">
        <v>181</v>
      </c>
      <c r="F139" s="68" t="s">
        <v>125</v>
      </c>
      <c r="G139" s="92">
        <v>522.75</v>
      </c>
      <c r="H139" s="68" t="s">
        <v>684</v>
      </c>
      <c r="I139" s="70" t="s">
        <v>717</v>
      </c>
      <c r="J139" s="92">
        <v>0</v>
      </c>
    </row>
    <row r="140" spans="1:10" x14ac:dyDescent="0.25">
      <c r="A140" s="67" t="s">
        <v>718</v>
      </c>
      <c r="B140" s="68" t="s">
        <v>683</v>
      </c>
      <c r="C140" s="91" t="s">
        <v>46</v>
      </c>
      <c r="D140" s="69">
        <v>522.75</v>
      </c>
      <c r="E140" s="68" t="s">
        <v>181</v>
      </c>
      <c r="F140" s="68" t="s">
        <v>125</v>
      </c>
      <c r="G140" s="92">
        <v>522.75</v>
      </c>
      <c r="H140" s="68" t="s">
        <v>684</v>
      </c>
      <c r="I140" s="70" t="s">
        <v>719</v>
      </c>
      <c r="J140" s="92">
        <v>0</v>
      </c>
    </row>
    <row r="141" spans="1:10" x14ac:dyDescent="0.25">
      <c r="A141" s="67" t="s">
        <v>720</v>
      </c>
      <c r="B141" s="68" t="s">
        <v>683</v>
      </c>
      <c r="C141" s="91" t="s">
        <v>46</v>
      </c>
      <c r="D141" s="69">
        <v>522.75</v>
      </c>
      <c r="E141" s="68" t="s">
        <v>181</v>
      </c>
      <c r="F141" s="68" t="s">
        <v>125</v>
      </c>
      <c r="G141" s="92">
        <v>522.75</v>
      </c>
      <c r="H141" s="68" t="s">
        <v>684</v>
      </c>
      <c r="I141" s="70"/>
      <c r="J141" s="92">
        <v>0</v>
      </c>
    </row>
    <row r="142" spans="1:10" x14ac:dyDescent="0.25">
      <c r="A142" s="67" t="s">
        <v>721</v>
      </c>
      <c r="B142" s="68" t="s">
        <v>683</v>
      </c>
      <c r="C142" s="91" t="s">
        <v>46</v>
      </c>
      <c r="D142" s="69">
        <v>522.75</v>
      </c>
      <c r="E142" s="68" t="s">
        <v>181</v>
      </c>
      <c r="F142" s="68" t="s">
        <v>125</v>
      </c>
      <c r="G142" s="92">
        <v>522.75</v>
      </c>
      <c r="H142" s="68" t="s">
        <v>684</v>
      </c>
      <c r="I142" s="70"/>
      <c r="J142" s="92">
        <v>0</v>
      </c>
    </row>
    <row r="143" spans="1:10" x14ac:dyDescent="0.25">
      <c r="A143" s="67" t="s">
        <v>722</v>
      </c>
      <c r="B143" s="68" t="s">
        <v>683</v>
      </c>
      <c r="C143" s="91" t="s">
        <v>46</v>
      </c>
      <c r="D143" s="69">
        <v>522.75</v>
      </c>
      <c r="E143" s="68" t="s">
        <v>181</v>
      </c>
      <c r="F143" s="68" t="s">
        <v>125</v>
      </c>
      <c r="G143" s="92">
        <v>522.75</v>
      </c>
      <c r="H143" s="68" t="s">
        <v>684</v>
      </c>
      <c r="I143" s="70"/>
      <c r="J143" s="92">
        <v>0</v>
      </c>
    </row>
    <row r="144" spans="1:10" x14ac:dyDescent="0.25">
      <c r="A144" s="67" t="s">
        <v>723</v>
      </c>
      <c r="B144" s="68" t="s">
        <v>683</v>
      </c>
      <c r="C144" s="91" t="s">
        <v>46</v>
      </c>
      <c r="D144" s="69">
        <v>522.75</v>
      </c>
      <c r="E144" s="68" t="s">
        <v>181</v>
      </c>
      <c r="F144" s="68" t="s">
        <v>125</v>
      </c>
      <c r="G144" s="92">
        <v>522.75</v>
      </c>
      <c r="H144" s="68" t="s">
        <v>684</v>
      </c>
      <c r="I144" s="70"/>
      <c r="J144" s="92">
        <v>0</v>
      </c>
    </row>
    <row r="145" spans="1:10" x14ac:dyDescent="0.25">
      <c r="A145" s="67" t="s">
        <v>724</v>
      </c>
      <c r="B145" s="68" t="s">
        <v>683</v>
      </c>
      <c r="C145" s="91" t="s">
        <v>46</v>
      </c>
      <c r="D145" s="69">
        <v>522.75</v>
      </c>
      <c r="E145" s="68" t="s">
        <v>181</v>
      </c>
      <c r="F145" s="68" t="s">
        <v>125</v>
      </c>
      <c r="G145" s="92">
        <v>522.75</v>
      </c>
      <c r="H145" s="68" t="s">
        <v>684</v>
      </c>
      <c r="I145" s="70"/>
      <c r="J145" s="92">
        <v>0</v>
      </c>
    </row>
    <row r="146" spans="1:10" x14ac:dyDescent="0.25">
      <c r="A146" s="67" t="s">
        <v>725</v>
      </c>
      <c r="B146" s="68" t="s">
        <v>726</v>
      </c>
      <c r="C146" s="91" t="s">
        <v>62</v>
      </c>
      <c r="D146" s="69">
        <v>30444.959999999999</v>
      </c>
      <c r="E146" s="68" t="s">
        <v>181</v>
      </c>
      <c r="F146" s="68" t="s">
        <v>125</v>
      </c>
      <c r="G146" s="92">
        <v>30444.959999999999</v>
      </c>
      <c r="H146" s="68"/>
      <c r="I146" s="70"/>
      <c r="J146" s="92">
        <v>0</v>
      </c>
    </row>
    <row r="147" spans="1:10" x14ac:dyDescent="0.25">
      <c r="A147" s="67" t="s">
        <v>727</v>
      </c>
      <c r="B147" s="68" t="s">
        <v>728</v>
      </c>
      <c r="C147" s="91" t="s">
        <v>62</v>
      </c>
      <c r="D147" s="69">
        <v>4261.95</v>
      </c>
      <c r="E147" s="68" t="s">
        <v>181</v>
      </c>
      <c r="F147" s="68" t="s">
        <v>125</v>
      </c>
      <c r="G147" s="92">
        <v>4261.95</v>
      </c>
      <c r="H147" s="68"/>
      <c r="I147" s="70"/>
      <c r="J147" s="92">
        <v>0</v>
      </c>
    </row>
    <row r="148" spans="1:10" x14ac:dyDescent="0.25">
      <c r="A148" s="80" t="s">
        <v>729</v>
      </c>
      <c r="B148" s="68" t="s">
        <v>730</v>
      </c>
      <c r="C148" s="91" t="s">
        <v>330</v>
      </c>
      <c r="D148" s="69">
        <v>513.53</v>
      </c>
      <c r="E148" s="68" t="s">
        <v>181</v>
      </c>
      <c r="F148" s="68" t="s">
        <v>125</v>
      </c>
      <c r="G148" s="92">
        <f>D148</f>
        <v>513.53</v>
      </c>
      <c r="H148" s="68" t="s">
        <v>731</v>
      </c>
      <c r="I148" s="70"/>
      <c r="J148" s="92">
        <v>0</v>
      </c>
    </row>
    <row r="149" spans="1:10" x14ac:dyDescent="0.25">
      <c r="A149" s="80" t="s">
        <v>732</v>
      </c>
      <c r="B149" s="68" t="s">
        <v>730</v>
      </c>
      <c r="C149" s="91" t="s">
        <v>330</v>
      </c>
      <c r="D149" s="69">
        <v>513.53</v>
      </c>
      <c r="E149" s="68" t="s">
        <v>181</v>
      </c>
      <c r="F149" s="68" t="s">
        <v>125</v>
      </c>
      <c r="G149" s="92">
        <f t="shared" ref="G149:G151" si="0">D149</f>
        <v>513.53</v>
      </c>
      <c r="H149" s="68" t="s">
        <v>731</v>
      </c>
      <c r="I149" s="70"/>
      <c r="J149" s="92">
        <v>0</v>
      </c>
    </row>
    <row r="150" spans="1:10" x14ac:dyDescent="0.25">
      <c r="A150" s="80" t="s">
        <v>733</v>
      </c>
      <c r="B150" s="68" t="s">
        <v>730</v>
      </c>
      <c r="C150" s="91" t="s">
        <v>330</v>
      </c>
      <c r="D150" s="69">
        <v>513.53</v>
      </c>
      <c r="E150" s="68" t="s">
        <v>181</v>
      </c>
      <c r="F150" s="68" t="s">
        <v>125</v>
      </c>
      <c r="G150" s="92">
        <f t="shared" si="0"/>
        <v>513.53</v>
      </c>
      <c r="H150" s="68" t="s">
        <v>731</v>
      </c>
      <c r="I150" s="70"/>
      <c r="J150" s="92">
        <v>0</v>
      </c>
    </row>
    <row r="151" spans="1:10" x14ac:dyDescent="0.25">
      <c r="A151" s="80" t="s">
        <v>734</v>
      </c>
      <c r="B151" s="68" t="s">
        <v>730</v>
      </c>
      <c r="C151" s="91" t="s">
        <v>330</v>
      </c>
      <c r="D151" s="69">
        <v>513.53</v>
      </c>
      <c r="E151" s="68" t="s">
        <v>181</v>
      </c>
      <c r="F151" s="68" t="s">
        <v>125</v>
      </c>
      <c r="G151" s="92">
        <f t="shared" si="0"/>
        <v>513.53</v>
      </c>
      <c r="H151" s="68" t="s">
        <v>731</v>
      </c>
      <c r="I151" s="70" t="s">
        <v>735</v>
      </c>
      <c r="J151" s="92">
        <v>0</v>
      </c>
    </row>
    <row r="152" spans="1:10" x14ac:dyDescent="0.25">
      <c r="A152" s="67" t="s">
        <v>736</v>
      </c>
      <c r="B152" s="68" t="s">
        <v>737</v>
      </c>
      <c r="C152" s="91" t="s">
        <v>69</v>
      </c>
      <c r="D152" s="69">
        <v>31425.360000000001</v>
      </c>
      <c r="E152" s="68" t="s">
        <v>181</v>
      </c>
      <c r="F152" s="68" t="s">
        <v>738</v>
      </c>
      <c r="G152" s="92">
        <f>D152*0.8</f>
        <v>25140.288</v>
      </c>
      <c r="H152" s="68" t="s">
        <v>739</v>
      </c>
      <c r="I152" s="70"/>
      <c r="J152" s="93">
        <f>D152-G152</f>
        <v>6285.0720000000001</v>
      </c>
    </row>
    <row r="153" spans="1:10" x14ac:dyDescent="0.25">
      <c r="A153" s="80" t="s">
        <v>740</v>
      </c>
      <c r="B153" s="68" t="s">
        <v>741</v>
      </c>
      <c r="C153" s="91" t="s">
        <v>69</v>
      </c>
      <c r="D153" s="69">
        <v>364.55</v>
      </c>
      <c r="E153" s="68" t="s">
        <v>181</v>
      </c>
      <c r="F153" s="68" t="s">
        <v>125</v>
      </c>
      <c r="G153" s="69">
        <v>364.55</v>
      </c>
      <c r="H153" s="68" t="s">
        <v>742</v>
      </c>
      <c r="I153" s="70" t="s">
        <v>743</v>
      </c>
      <c r="J153" s="93">
        <f t="shared" ref="J153:J216" si="1">D153-G153</f>
        <v>0</v>
      </c>
    </row>
    <row r="154" spans="1:10" x14ac:dyDescent="0.25">
      <c r="A154" s="80" t="s">
        <v>744</v>
      </c>
      <c r="B154" s="68" t="s">
        <v>741</v>
      </c>
      <c r="C154" s="91" t="s">
        <v>69</v>
      </c>
      <c r="D154" s="69">
        <v>364.55</v>
      </c>
      <c r="E154" s="68" t="s">
        <v>181</v>
      </c>
      <c r="F154" s="68" t="s">
        <v>125</v>
      </c>
      <c r="G154" s="69">
        <v>364.55</v>
      </c>
      <c r="H154" s="68" t="s">
        <v>742</v>
      </c>
      <c r="I154" s="70" t="s">
        <v>745</v>
      </c>
      <c r="J154" s="93">
        <f t="shared" si="1"/>
        <v>0</v>
      </c>
    </row>
    <row r="155" spans="1:10" x14ac:dyDescent="0.25">
      <c r="A155" s="80" t="s">
        <v>746</v>
      </c>
      <c r="B155" s="68" t="s">
        <v>741</v>
      </c>
      <c r="C155" s="91" t="s">
        <v>69</v>
      </c>
      <c r="D155" s="69">
        <v>364.55</v>
      </c>
      <c r="E155" s="68" t="s">
        <v>181</v>
      </c>
      <c r="F155" s="68" t="s">
        <v>125</v>
      </c>
      <c r="G155" s="69">
        <v>364.55</v>
      </c>
      <c r="H155" s="68" t="s">
        <v>742</v>
      </c>
      <c r="I155" s="70" t="s">
        <v>747</v>
      </c>
      <c r="J155" s="93">
        <f t="shared" si="1"/>
        <v>0</v>
      </c>
    </row>
    <row r="156" spans="1:10" x14ac:dyDescent="0.25">
      <c r="A156" s="80" t="s">
        <v>748</v>
      </c>
      <c r="B156" s="68" t="s">
        <v>741</v>
      </c>
      <c r="C156" s="91" t="s">
        <v>69</v>
      </c>
      <c r="D156" s="69">
        <v>364.55</v>
      </c>
      <c r="E156" s="68" t="s">
        <v>181</v>
      </c>
      <c r="F156" s="68" t="s">
        <v>125</v>
      </c>
      <c r="G156" s="69">
        <v>364.55</v>
      </c>
      <c r="H156" s="68" t="s">
        <v>742</v>
      </c>
      <c r="I156" s="70" t="s">
        <v>749</v>
      </c>
      <c r="J156" s="93">
        <f t="shared" si="1"/>
        <v>0</v>
      </c>
    </row>
    <row r="157" spans="1:10" x14ac:dyDescent="0.25">
      <c r="A157" s="80" t="s">
        <v>750</v>
      </c>
      <c r="B157" s="68" t="s">
        <v>741</v>
      </c>
      <c r="C157" s="91" t="s">
        <v>69</v>
      </c>
      <c r="D157" s="69">
        <v>364.55</v>
      </c>
      <c r="E157" s="68" t="s">
        <v>181</v>
      </c>
      <c r="F157" s="68" t="s">
        <v>125</v>
      </c>
      <c r="G157" s="69">
        <v>364.55</v>
      </c>
      <c r="H157" s="68" t="s">
        <v>742</v>
      </c>
      <c r="I157" s="70" t="s">
        <v>751</v>
      </c>
      <c r="J157" s="93">
        <f t="shared" si="1"/>
        <v>0</v>
      </c>
    </row>
    <row r="158" spans="1:10" x14ac:dyDescent="0.25">
      <c r="A158" s="80" t="s">
        <v>752</v>
      </c>
      <c r="B158" s="68" t="s">
        <v>741</v>
      </c>
      <c r="C158" s="91" t="s">
        <v>69</v>
      </c>
      <c r="D158" s="69">
        <v>364.55</v>
      </c>
      <c r="E158" s="68" t="s">
        <v>181</v>
      </c>
      <c r="F158" s="68" t="s">
        <v>125</v>
      </c>
      <c r="G158" s="69">
        <v>364.55</v>
      </c>
      <c r="H158" s="68" t="s">
        <v>742</v>
      </c>
      <c r="I158" s="70" t="s">
        <v>753</v>
      </c>
      <c r="J158" s="93">
        <f t="shared" si="1"/>
        <v>0</v>
      </c>
    </row>
    <row r="159" spans="1:10" x14ac:dyDescent="0.25">
      <c r="A159" s="80" t="s">
        <v>754</v>
      </c>
      <c r="B159" s="68" t="s">
        <v>741</v>
      </c>
      <c r="C159" s="91" t="s">
        <v>69</v>
      </c>
      <c r="D159" s="69">
        <v>364.55</v>
      </c>
      <c r="E159" s="68" t="s">
        <v>181</v>
      </c>
      <c r="F159" s="68" t="s">
        <v>125</v>
      </c>
      <c r="G159" s="69">
        <v>364.55</v>
      </c>
      <c r="H159" s="68" t="s">
        <v>742</v>
      </c>
      <c r="I159" s="70" t="s">
        <v>755</v>
      </c>
      <c r="J159" s="93">
        <f t="shared" si="1"/>
        <v>0</v>
      </c>
    </row>
    <row r="160" spans="1:10" x14ac:dyDescent="0.25">
      <c r="A160" s="80" t="s">
        <v>756</v>
      </c>
      <c r="B160" s="68" t="s">
        <v>741</v>
      </c>
      <c r="C160" s="91" t="s">
        <v>69</v>
      </c>
      <c r="D160" s="69">
        <v>364.55</v>
      </c>
      <c r="E160" s="68" t="s">
        <v>181</v>
      </c>
      <c r="F160" s="68" t="s">
        <v>125</v>
      </c>
      <c r="G160" s="69">
        <v>364.55</v>
      </c>
      <c r="H160" s="68" t="s">
        <v>742</v>
      </c>
      <c r="I160" s="70" t="s">
        <v>757</v>
      </c>
      <c r="J160" s="93">
        <f t="shared" si="1"/>
        <v>0</v>
      </c>
    </row>
    <row r="161" spans="1:10" x14ac:dyDescent="0.25">
      <c r="A161" s="80" t="s">
        <v>758</v>
      </c>
      <c r="B161" s="68" t="s">
        <v>741</v>
      </c>
      <c r="C161" s="91" t="s">
        <v>69</v>
      </c>
      <c r="D161" s="69">
        <v>364.55</v>
      </c>
      <c r="E161" s="68" t="s">
        <v>181</v>
      </c>
      <c r="F161" s="68" t="s">
        <v>125</v>
      </c>
      <c r="G161" s="69">
        <v>364.55</v>
      </c>
      <c r="H161" s="68" t="s">
        <v>742</v>
      </c>
      <c r="I161" s="70" t="s">
        <v>759</v>
      </c>
      <c r="J161" s="93">
        <f t="shared" si="1"/>
        <v>0</v>
      </c>
    </row>
    <row r="162" spans="1:10" x14ac:dyDescent="0.25">
      <c r="A162" s="80" t="s">
        <v>760</v>
      </c>
      <c r="B162" s="68" t="s">
        <v>741</v>
      </c>
      <c r="C162" s="91" t="s">
        <v>69</v>
      </c>
      <c r="D162" s="69">
        <v>364.55</v>
      </c>
      <c r="E162" s="68" t="s">
        <v>181</v>
      </c>
      <c r="F162" s="68" t="s">
        <v>125</v>
      </c>
      <c r="G162" s="69">
        <v>364.55</v>
      </c>
      <c r="H162" s="68" t="s">
        <v>742</v>
      </c>
      <c r="I162" s="70" t="s">
        <v>761</v>
      </c>
      <c r="J162" s="93">
        <f t="shared" si="1"/>
        <v>0</v>
      </c>
    </row>
    <row r="163" spans="1:10" x14ac:dyDescent="0.25">
      <c r="A163" s="80" t="s">
        <v>762</v>
      </c>
      <c r="B163" s="68" t="s">
        <v>741</v>
      </c>
      <c r="C163" s="91" t="s">
        <v>69</v>
      </c>
      <c r="D163" s="69">
        <v>364.55</v>
      </c>
      <c r="E163" s="68" t="s">
        <v>181</v>
      </c>
      <c r="F163" s="68" t="s">
        <v>125</v>
      </c>
      <c r="G163" s="69">
        <v>364.55</v>
      </c>
      <c r="H163" s="68" t="s">
        <v>742</v>
      </c>
      <c r="I163" s="70" t="s">
        <v>763</v>
      </c>
      <c r="J163" s="93">
        <f t="shared" si="1"/>
        <v>0</v>
      </c>
    </row>
    <row r="164" spans="1:10" x14ac:dyDescent="0.25">
      <c r="A164" s="80" t="s">
        <v>764</v>
      </c>
      <c r="B164" s="68" t="s">
        <v>741</v>
      </c>
      <c r="C164" s="91" t="s">
        <v>69</v>
      </c>
      <c r="D164" s="69">
        <v>364.55</v>
      </c>
      <c r="E164" s="68" t="s">
        <v>181</v>
      </c>
      <c r="F164" s="68" t="s">
        <v>125</v>
      </c>
      <c r="G164" s="69">
        <v>364.55</v>
      </c>
      <c r="H164" s="68" t="s">
        <v>742</v>
      </c>
      <c r="I164" s="70" t="s">
        <v>765</v>
      </c>
      <c r="J164" s="93">
        <f t="shared" si="1"/>
        <v>0</v>
      </c>
    </row>
    <row r="165" spans="1:10" x14ac:dyDescent="0.25">
      <c r="A165" s="80" t="s">
        <v>766</v>
      </c>
      <c r="B165" s="68" t="s">
        <v>741</v>
      </c>
      <c r="C165" s="91" t="s">
        <v>69</v>
      </c>
      <c r="D165" s="69">
        <v>364.55</v>
      </c>
      <c r="E165" s="68" t="s">
        <v>181</v>
      </c>
      <c r="F165" s="68" t="s">
        <v>125</v>
      </c>
      <c r="G165" s="69">
        <v>364.55</v>
      </c>
      <c r="H165" s="68" t="s">
        <v>742</v>
      </c>
      <c r="I165" s="70" t="s">
        <v>767</v>
      </c>
      <c r="J165" s="93">
        <f t="shared" si="1"/>
        <v>0</v>
      </c>
    </row>
    <row r="166" spans="1:10" x14ac:dyDescent="0.25">
      <c r="A166" s="80" t="s">
        <v>768</v>
      </c>
      <c r="B166" s="68" t="s">
        <v>741</v>
      </c>
      <c r="C166" s="91" t="s">
        <v>69</v>
      </c>
      <c r="D166" s="69">
        <v>364.55</v>
      </c>
      <c r="E166" s="68" t="s">
        <v>181</v>
      </c>
      <c r="F166" s="68" t="s">
        <v>125</v>
      </c>
      <c r="G166" s="69">
        <v>364.55</v>
      </c>
      <c r="H166" s="68" t="s">
        <v>742</v>
      </c>
      <c r="I166" s="70" t="s">
        <v>769</v>
      </c>
      <c r="J166" s="93">
        <f t="shared" si="1"/>
        <v>0</v>
      </c>
    </row>
    <row r="167" spans="1:10" x14ac:dyDescent="0.25">
      <c r="A167" s="80" t="s">
        <v>770</v>
      </c>
      <c r="B167" s="68" t="s">
        <v>741</v>
      </c>
      <c r="C167" s="91" t="s">
        <v>69</v>
      </c>
      <c r="D167" s="69">
        <v>364.55</v>
      </c>
      <c r="E167" s="68" t="s">
        <v>181</v>
      </c>
      <c r="F167" s="68" t="s">
        <v>125</v>
      </c>
      <c r="G167" s="69">
        <v>364.55</v>
      </c>
      <c r="H167" s="68" t="s">
        <v>742</v>
      </c>
      <c r="I167" s="70" t="s">
        <v>771</v>
      </c>
      <c r="J167" s="93">
        <f t="shared" si="1"/>
        <v>0</v>
      </c>
    </row>
    <row r="168" spans="1:10" x14ac:dyDescent="0.25">
      <c r="A168" s="80" t="s">
        <v>772</v>
      </c>
      <c r="B168" s="68" t="s">
        <v>741</v>
      </c>
      <c r="C168" s="91" t="s">
        <v>69</v>
      </c>
      <c r="D168" s="69">
        <v>364.55</v>
      </c>
      <c r="E168" s="68" t="s">
        <v>181</v>
      </c>
      <c r="F168" s="68" t="s">
        <v>125</v>
      </c>
      <c r="G168" s="69">
        <v>364.55</v>
      </c>
      <c r="H168" s="68" t="s">
        <v>742</v>
      </c>
      <c r="I168" s="70" t="s">
        <v>773</v>
      </c>
      <c r="J168" s="93">
        <f t="shared" si="1"/>
        <v>0</v>
      </c>
    </row>
    <row r="169" spans="1:10" x14ac:dyDescent="0.25">
      <c r="A169" s="80" t="s">
        <v>774</v>
      </c>
      <c r="B169" s="68" t="s">
        <v>741</v>
      </c>
      <c r="C169" s="91" t="s">
        <v>69</v>
      </c>
      <c r="D169" s="69">
        <v>364.55</v>
      </c>
      <c r="E169" s="68" t="s">
        <v>181</v>
      </c>
      <c r="F169" s="68" t="s">
        <v>125</v>
      </c>
      <c r="G169" s="69">
        <v>364.55</v>
      </c>
      <c r="H169" s="68" t="s">
        <v>742</v>
      </c>
      <c r="I169" s="70" t="s">
        <v>775</v>
      </c>
      <c r="J169" s="93">
        <f t="shared" si="1"/>
        <v>0</v>
      </c>
    </row>
    <row r="170" spans="1:10" x14ac:dyDescent="0.25">
      <c r="A170" s="80" t="s">
        <v>776</v>
      </c>
      <c r="B170" s="68" t="s">
        <v>741</v>
      </c>
      <c r="C170" s="91" t="s">
        <v>69</v>
      </c>
      <c r="D170" s="69">
        <v>364.55</v>
      </c>
      <c r="E170" s="68" t="s">
        <v>181</v>
      </c>
      <c r="F170" s="68" t="s">
        <v>125</v>
      </c>
      <c r="G170" s="69">
        <v>364.55</v>
      </c>
      <c r="H170" s="68" t="s">
        <v>742</v>
      </c>
      <c r="I170" s="70" t="s">
        <v>777</v>
      </c>
      <c r="J170" s="93">
        <f t="shared" si="1"/>
        <v>0</v>
      </c>
    </row>
    <row r="171" spans="1:10" x14ac:dyDescent="0.25">
      <c r="A171" s="80" t="s">
        <v>778</v>
      </c>
      <c r="B171" s="68" t="s">
        <v>741</v>
      </c>
      <c r="C171" s="91" t="s">
        <v>69</v>
      </c>
      <c r="D171" s="69">
        <v>364.55</v>
      </c>
      <c r="E171" s="68" t="s">
        <v>181</v>
      </c>
      <c r="F171" s="68" t="s">
        <v>125</v>
      </c>
      <c r="G171" s="69">
        <v>364.55</v>
      </c>
      <c r="H171" s="68" t="s">
        <v>742</v>
      </c>
      <c r="I171" s="70" t="s">
        <v>779</v>
      </c>
      <c r="J171" s="93">
        <f t="shared" si="1"/>
        <v>0</v>
      </c>
    </row>
    <row r="172" spans="1:10" x14ac:dyDescent="0.25">
      <c r="A172" s="80" t="s">
        <v>780</v>
      </c>
      <c r="B172" s="68" t="s">
        <v>741</v>
      </c>
      <c r="C172" s="91" t="s">
        <v>69</v>
      </c>
      <c r="D172" s="69">
        <v>364.55</v>
      </c>
      <c r="E172" s="68" t="s">
        <v>181</v>
      </c>
      <c r="F172" s="68" t="s">
        <v>125</v>
      </c>
      <c r="G172" s="69">
        <v>364.55</v>
      </c>
      <c r="H172" s="68" t="s">
        <v>742</v>
      </c>
      <c r="I172" s="70" t="s">
        <v>781</v>
      </c>
      <c r="J172" s="93">
        <f t="shared" si="1"/>
        <v>0</v>
      </c>
    </row>
    <row r="173" spans="1:10" x14ac:dyDescent="0.25">
      <c r="A173" s="80" t="s">
        <v>782</v>
      </c>
      <c r="B173" s="68" t="s">
        <v>741</v>
      </c>
      <c r="C173" s="91" t="s">
        <v>69</v>
      </c>
      <c r="D173" s="69">
        <v>364.55</v>
      </c>
      <c r="E173" s="68" t="s">
        <v>181</v>
      </c>
      <c r="F173" s="68" t="s">
        <v>125</v>
      </c>
      <c r="G173" s="69">
        <v>364.55</v>
      </c>
      <c r="H173" s="68" t="s">
        <v>742</v>
      </c>
      <c r="I173" s="70" t="s">
        <v>783</v>
      </c>
      <c r="J173" s="93">
        <f t="shared" si="1"/>
        <v>0</v>
      </c>
    </row>
    <row r="174" spans="1:10" x14ac:dyDescent="0.25">
      <c r="A174" s="80" t="s">
        <v>784</v>
      </c>
      <c r="B174" s="68" t="s">
        <v>741</v>
      </c>
      <c r="C174" s="91" t="s">
        <v>69</v>
      </c>
      <c r="D174" s="69">
        <v>364.55</v>
      </c>
      <c r="E174" s="68" t="s">
        <v>181</v>
      </c>
      <c r="F174" s="68" t="s">
        <v>125</v>
      </c>
      <c r="G174" s="69">
        <v>364.55</v>
      </c>
      <c r="H174" s="68" t="s">
        <v>742</v>
      </c>
      <c r="I174" s="70" t="s">
        <v>785</v>
      </c>
      <c r="J174" s="93">
        <f t="shared" si="1"/>
        <v>0</v>
      </c>
    </row>
    <row r="175" spans="1:10" x14ac:dyDescent="0.25">
      <c r="A175" s="80" t="s">
        <v>786</v>
      </c>
      <c r="B175" s="68" t="s">
        <v>741</v>
      </c>
      <c r="C175" s="91" t="s">
        <v>69</v>
      </c>
      <c r="D175" s="69">
        <v>364.55</v>
      </c>
      <c r="E175" s="68" t="s">
        <v>181</v>
      </c>
      <c r="F175" s="68" t="s">
        <v>125</v>
      </c>
      <c r="G175" s="69">
        <v>364.55</v>
      </c>
      <c r="H175" s="68" t="s">
        <v>742</v>
      </c>
      <c r="I175" s="70" t="s">
        <v>787</v>
      </c>
      <c r="J175" s="93">
        <f t="shared" si="1"/>
        <v>0</v>
      </c>
    </row>
    <row r="176" spans="1:10" x14ac:dyDescent="0.25">
      <c r="A176" s="80" t="s">
        <v>788</v>
      </c>
      <c r="B176" s="68" t="s">
        <v>741</v>
      </c>
      <c r="C176" s="91" t="s">
        <v>69</v>
      </c>
      <c r="D176" s="69">
        <v>364.55</v>
      </c>
      <c r="E176" s="68" t="s">
        <v>181</v>
      </c>
      <c r="F176" s="68" t="s">
        <v>125</v>
      </c>
      <c r="G176" s="69">
        <v>364.55</v>
      </c>
      <c r="H176" s="68" t="s">
        <v>742</v>
      </c>
      <c r="I176" s="70" t="s">
        <v>789</v>
      </c>
      <c r="J176" s="93">
        <f t="shared" si="1"/>
        <v>0</v>
      </c>
    </row>
    <row r="177" spans="1:10" x14ac:dyDescent="0.25">
      <c r="A177" s="80" t="s">
        <v>790</v>
      </c>
      <c r="B177" s="68" t="s">
        <v>741</v>
      </c>
      <c r="C177" s="91" t="s">
        <v>69</v>
      </c>
      <c r="D177" s="69">
        <v>364.55</v>
      </c>
      <c r="E177" s="68" t="s">
        <v>181</v>
      </c>
      <c r="F177" s="68" t="s">
        <v>125</v>
      </c>
      <c r="G177" s="69">
        <v>364.55</v>
      </c>
      <c r="H177" s="68" t="s">
        <v>742</v>
      </c>
      <c r="I177" s="70" t="s">
        <v>791</v>
      </c>
      <c r="J177" s="93">
        <f t="shared" si="1"/>
        <v>0</v>
      </c>
    </row>
    <row r="178" spans="1:10" x14ac:dyDescent="0.25">
      <c r="A178" s="80" t="s">
        <v>792</v>
      </c>
      <c r="B178" s="68" t="s">
        <v>741</v>
      </c>
      <c r="C178" s="91" t="s">
        <v>69</v>
      </c>
      <c r="D178" s="69">
        <v>364.55</v>
      </c>
      <c r="E178" s="68" t="s">
        <v>181</v>
      </c>
      <c r="F178" s="68" t="s">
        <v>125</v>
      </c>
      <c r="G178" s="69">
        <v>364.55</v>
      </c>
      <c r="H178" s="68" t="s">
        <v>742</v>
      </c>
      <c r="I178" s="70" t="s">
        <v>793</v>
      </c>
      <c r="J178" s="93">
        <f t="shared" si="1"/>
        <v>0</v>
      </c>
    </row>
    <row r="179" spans="1:10" x14ac:dyDescent="0.25">
      <c r="A179" s="80" t="s">
        <v>794</v>
      </c>
      <c r="B179" s="68" t="s">
        <v>741</v>
      </c>
      <c r="C179" s="91" t="s">
        <v>69</v>
      </c>
      <c r="D179" s="69">
        <v>364.55</v>
      </c>
      <c r="E179" s="68" t="s">
        <v>181</v>
      </c>
      <c r="F179" s="68" t="s">
        <v>125</v>
      </c>
      <c r="G179" s="69">
        <v>364.55</v>
      </c>
      <c r="H179" s="68" t="s">
        <v>742</v>
      </c>
      <c r="I179" s="70" t="s">
        <v>795</v>
      </c>
      <c r="J179" s="93">
        <f t="shared" si="1"/>
        <v>0</v>
      </c>
    </row>
    <row r="180" spans="1:10" x14ac:dyDescent="0.25">
      <c r="A180" s="80" t="s">
        <v>796</v>
      </c>
      <c r="B180" s="68" t="s">
        <v>741</v>
      </c>
      <c r="C180" s="91" t="s">
        <v>69</v>
      </c>
      <c r="D180" s="69">
        <v>364.55</v>
      </c>
      <c r="E180" s="68" t="s">
        <v>181</v>
      </c>
      <c r="F180" s="68" t="s">
        <v>125</v>
      </c>
      <c r="G180" s="69">
        <v>364.55</v>
      </c>
      <c r="H180" s="68" t="s">
        <v>742</v>
      </c>
      <c r="I180" s="70" t="s">
        <v>797</v>
      </c>
      <c r="J180" s="93">
        <f t="shared" si="1"/>
        <v>0</v>
      </c>
    </row>
    <row r="181" spans="1:10" x14ac:dyDescent="0.25">
      <c r="A181" s="80" t="s">
        <v>798</v>
      </c>
      <c r="B181" s="68" t="s">
        <v>741</v>
      </c>
      <c r="C181" s="91" t="s">
        <v>69</v>
      </c>
      <c r="D181" s="69">
        <v>364.55</v>
      </c>
      <c r="E181" s="68" t="s">
        <v>181</v>
      </c>
      <c r="F181" s="68" t="s">
        <v>125</v>
      </c>
      <c r="G181" s="69">
        <v>364.55</v>
      </c>
      <c r="H181" s="68" t="s">
        <v>742</v>
      </c>
      <c r="I181" s="70" t="s">
        <v>799</v>
      </c>
      <c r="J181" s="93">
        <f t="shared" si="1"/>
        <v>0</v>
      </c>
    </row>
    <row r="182" spans="1:10" x14ac:dyDescent="0.25">
      <c r="A182" s="80" t="s">
        <v>800</v>
      </c>
      <c r="B182" s="68" t="s">
        <v>741</v>
      </c>
      <c r="C182" s="91" t="s">
        <v>69</v>
      </c>
      <c r="D182" s="69">
        <v>364.55</v>
      </c>
      <c r="E182" s="68" t="s">
        <v>181</v>
      </c>
      <c r="F182" s="68" t="s">
        <v>125</v>
      </c>
      <c r="G182" s="69">
        <v>364.55</v>
      </c>
      <c r="H182" s="68" t="s">
        <v>742</v>
      </c>
      <c r="I182" s="70" t="s">
        <v>801</v>
      </c>
      <c r="J182" s="93">
        <f t="shared" si="1"/>
        <v>0</v>
      </c>
    </row>
    <row r="183" spans="1:10" x14ac:dyDescent="0.25">
      <c r="A183" s="80" t="s">
        <v>802</v>
      </c>
      <c r="B183" s="68" t="s">
        <v>741</v>
      </c>
      <c r="C183" s="91" t="s">
        <v>69</v>
      </c>
      <c r="D183" s="69">
        <v>364.55</v>
      </c>
      <c r="E183" s="68" t="s">
        <v>181</v>
      </c>
      <c r="F183" s="68" t="s">
        <v>125</v>
      </c>
      <c r="G183" s="69">
        <v>364.55</v>
      </c>
      <c r="H183" s="68" t="s">
        <v>742</v>
      </c>
      <c r="I183" s="70" t="s">
        <v>803</v>
      </c>
      <c r="J183" s="93">
        <f t="shared" si="1"/>
        <v>0</v>
      </c>
    </row>
    <row r="184" spans="1:10" x14ac:dyDescent="0.25">
      <c r="A184" s="80" t="s">
        <v>804</v>
      </c>
      <c r="B184" s="68" t="s">
        <v>741</v>
      </c>
      <c r="C184" s="91" t="s">
        <v>69</v>
      </c>
      <c r="D184" s="69">
        <v>364.55</v>
      </c>
      <c r="E184" s="68" t="s">
        <v>181</v>
      </c>
      <c r="F184" s="68" t="s">
        <v>125</v>
      </c>
      <c r="G184" s="69">
        <v>364.55</v>
      </c>
      <c r="H184" s="68" t="s">
        <v>742</v>
      </c>
      <c r="I184" s="70" t="s">
        <v>805</v>
      </c>
      <c r="J184" s="93">
        <f t="shared" si="1"/>
        <v>0</v>
      </c>
    </row>
    <row r="185" spans="1:10" x14ac:dyDescent="0.25">
      <c r="A185" s="80" t="s">
        <v>806</v>
      </c>
      <c r="B185" s="68" t="s">
        <v>741</v>
      </c>
      <c r="C185" s="91" t="s">
        <v>69</v>
      </c>
      <c r="D185" s="69">
        <v>364.55</v>
      </c>
      <c r="E185" s="68" t="s">
        <v>181</v>
      </c>
      <c r="F185" s="68" t="s">
        <v>125</v>
      </c>
      <c r="G185" s="69">
        <v>364.55</v>
      </c>
      <c r="H185" s="68" t="s">
        <v>742</v>
      </c>
      <c r="I185" s="70" t="s">
        <v>807</v>
      </c>
      <c r="J185" s="93">
        <f t="shared" si="1"/>
        <v>0</v>
      </c>
    </row>
    <row r="186" spans="1:10" x14ac:dyDescent="0.25">
      <c r="A186" s="80" t="s">
        <v>808</v>
      </c>
      <c r="B186" s="68" t="s">
        <v>741</v>
      </c>
      <c r="C186" s="91" t="s">
        <v>69</v>
      </c>
      <c r="D186" s="69">
        <v>364.55</v>
      </c>
      <c r="E186" s="68" t="s">
        <v>181</v>
      </c>
      <c r="F186" s="68" t="s">
        <v>125</v>
      </c>
      <c r="G186" s="69">
        <v>364.55</v>
      </c>
      <c r="H186" s="68" t="s">
        <v>742</v>
      </c>
      <c r="I186" s="70" t="s">
        <v>809</v>
      </c>
      <c r="J186" s="93">
        <f t="shared" si="1"/>
        <v>0</v>
      </c>
    </row>
    <row r="187" spans="1:10" x14ac:dyDescent="0.25">
      <c r="A187" s="80" t="s">
        <v>810</v>
      </c>
      <c r="B187" s="68" t="s">
        <v>741</v>
      </c>
      <c r="C187" s="91" t="s">
        <v>69</v>
      </c>
      <c r="D187" s="69">
        <v>364.55</v>
      </c>
      <c r="E187" s="68" t="s">
        <v>181</v>
      </c>
      <c r="F187" s="68" t="s">
        <v>125</v>
      </c>
      <c r="G187" s="69">
        <v>364.55</v>
      </c>
      <c r="H187" s="68" t="s">
        <v>742</v>
      </c>
      <c r="I187" s="70" t="s">
        <v>811</v>
      </c>
      <c r="J187" s="93">
        <f t="shared" si="1"/>
        <v>0</v>
      </c>
    </row>
    <row r="188" spans="1:10" x14ac:dyDescent="0.25">
      <c r="A188" s="80" t="s">
        <v>812</v>
      </c>
      <c r="B188" s="68" t="s">
        <v>741</v>
      </c>
      <c r="C188" s="91" t="s">
        <v>69</v>
      </c>
      <c r="D188" s="69">
        <v>364.55</v>
      </c>
      <c r="E188" s="68" t="s">
        <v>181</v>
      </c>
      <c r="F188" s="68" t="s">
        <v>125</v>
      </c>
      <c r="G188" s="69">
        <v>364.55</v>
      </c>
      <c r="H188" s="68" t="s">
        <v>742</v>
      </c>
      <c r="I188" s="70" t="s">
        <v>813</v>
      </c>
      <c r="J188" s="93">
        <f t="shared" si="1"/>
        <v>0</v>
      </c>
    </row>
    <row r="189" spans="1:10" x14ac:dyDescent="0.25">
      <c r="A189" s="80" t="s">
        <v>814</v>
      </c>
      <c r="B189" s="68" t="s">
        <v>741</v>
      </c>
      <c r="C189" s="91" t="s">
        <v>69</v>
      </c>
      <c r="D189" s="69">
        <v>364.55</v>
      </c>
      <c r="E189" s="68" t="s">
        <v>181</v>
      </c>
      <c r="F189" s="68" t="s">
        <v>125</v>
      </c>
      <c r="G189" s="69">
        <v>364.55</v>
      </c>
      <c r="H189" s="68" t="s">
        <v>742</v>
      </c>
      <c r="I189" s="70" t="s">
        <v>815</v>
      </c>
      <c r="J189" s="93">
        <f t="shared" si="1"/>
        <v>0</v>
      </c>
    </row>
    <row r="190" spans="1:10" x14ac:dyDescent="0.25">
      <c r="A190" s="80" t="s">
        <v>816</v>
      </c>
      <c r="B190" s="68" t="s">
        <v>741</v>
      </c>
      <c r="C190" s="91" t="s">
        <v>69</v>
      </c>
      <c r="D190" s="69">
        <v>364.55</v>
      </c>
      <c r="E190" s="68" t="s">
        <v>181</v>
      </c>
      <c r="F190" s="68" t="s">
        <v>125</v>
      </c>
      <c r="G190" s="69">
        <v>364.55</v>
      </c>
      <c r="H190" s="68" t="s">
        <v>742</v>
      </c>
      <c r="I190" s="70" t="s">
        <v>817</v>
      </c>
      <c r="J190" s="93">
        <f t="shared" si="1"/>
        <v>0</v>
      </c>
    </row>
    <row r="191" spans="1:10" x14ac:dyDescent="0.25">
      <c r="A191" s="80" t="s">
        <v>818</v>
      </c>
      <c r="B191" s="68" t="s">
        <v>741</v>
      </c>
      <c r="C191" s="91" t="s">
        <v>69</v>
      </c>
      <c r="D191" s="69">
        <v>364.55</v>
      </c>
      <c r="E191" s="68" t="s">
        <v>181</v>
      </c>
      <c r="F191" s="68" t="s">
        <v>125</v>
      </c>
      <c r="G191" s="69">
        <v>364.55</v>
      </c>
      <c r="H191" s="68" t="s">
        <v>742</v>
      </c>
      <c r="I191" s="70" t="s">
        <v>819</v>
      </c>
      <c r="J191" s="93">
        <f t="shared" si="1"/>
        <v>0</v>
      </c>
    </row>
    <row r="192" spans="1:10" x14ac:dyDescent="0.25">
      <c r="A192" s="80" t="s">
        <v>820</v>
      </c>
      <c r="B192" s="68" t="s">
        <v>741</v>
      </c>
      <c r="C192" s="91" t="s">
        <v>69</v>
      </c>
      <c r="D192" s="69">
        <v>364.55</v>
      </c>
      <c r="E192" s="68" t="s">
        <v>181</v>
      </c>
      <c r="F192" s="68" t="s">
        <v>125</v>
      </c>
      <c r="G192" s="69">
        <v>364.55</v>
      </c>
      <c r="H192" s="68" t="s">
        <v>742</v>
      </c>
      <c r="I192" s="70" t="s">
        <v>807</v>
      </c>
      <c r="J192" s="93">
        <f t="shared" si="1"/>
        <v>0</v>
      </c>
    </row>
    <row r="193" spans="1:10" x14ac:dyDescent="0.25">
      <c r="A193" s="80" t="s">
        <v>821</v>
      </c>
      <c r="B193" s="68" t="s">
        <v>741</v>
      </c>
      <c r="C193" s="91" t="s">
        <v>69</v>
      </c>
      <c r="D193" s="69">
        <v>364.55</v>
      </c>
      <c r="E193" s="68" t="s">
        <v>181</v>
      </c>
      <c r="F193" s="68" t="s">
        <v>125</v>
      </c>
      <c r="G193" s="69">
        <v>364.55</v>
      </c>
      <c r="H193" s="68" t="s">
        <v>742</v>
      </c>
      <c r="I193" s="70" t="s">
        <v>822</v>
      </c>
      <c r="J193" s="93">
        <f t="shared" si="1"/>
        <v>0</v>
      </c>
    </row>
    <row r="194" spans="1:10" x14ac:dyDescent="0.25">
      <c r="A194" s="80" t="s">
        <v>823</v>
      </c>
      <c r="B194" s="68" t="s">
        <v>741</v>
      </c>
      <c r="C194" s="91" t="s">
        <v>69</v>
      </c>
      <c r="D194" s="69">
        <v>364.55</v>
      </c>
      <c r="E194" s="68" t="s">
        <v>181</v>
      </c>
      <c r="F194" s="68" t="s">
        <v>125</v>
      </c>
      <c r="G194" s="69">
        <v>364.55</v>
      </c>
      <c r="H194" s="68" t="s">
        <v>742</v>
      </c>
      <c r="I194" s="70" t="s">
        <v>824</v>
      </c>
      <c r="J194" s="93">
        <f t="shared" si="1"/>
        <v>0</v>
      </c>
    </row>
    <row r="195" spans="1:10" x14ac:dyDescent="0.25">
      <c r="A195" s="80" t="s">
        <v>825</v>
      </c>
      <c r="B195" s="68" t="s">
        <v>741</v>
      </c>
      <c r="C195" s="91" t="s">
        <v>69</v>
      </c>
      <c r="D195" s="69">
        <v>364.55</v>
      </c>
      <c r="E195" s="68" t="s">
        <v>181</v>
      </c>
      <c r="F195" s="68" t="s">
        <v>125</v>
      </c>
      <c r="G195" s="69">
        <v>364.55</v>
      </c>
      <c r="H195" s="68" t="s">
        <v>742</v>
      </c>
      <c r="I195" s="70" t="s">
        <v>826</v>
      </c>
      <c r="J195" s="93">
        <f t="shared" si="1"/>
        <v>0</v>
      </c>
    </row>
    <row r="196" spans="1:10" x14ac:dyDescent="0.25">
      <c r="A196" s="80" t="s">
        <v>827</v>
      </c>
      <c r="B196" s="68" t="s">
        <v>741</v>
      </c>
      <c r="C196" s="91" t="s">
        <v>69</v>
      </c>
      <c r="D196" s="69">
        <v>364.55</v>
      </c>
      <c r="E196" s="68" t="s">
        <v>181</v>
      </c>
      <c r="F196" s="68" t="s">
        <v>125</v>
      </c>
      <c r="G196" s="69">
        <v>364.55</v>
      </c>
      <c r="H196" s="68" t="s">
        <v>742</v>
      </c>
      <c r="I196" s="70" t="s">
        <v>828</v>
      </c>
      <c r="J196" s="93">
        <f t="shared" si="1"/>
        <v>0</v>
      </c>
    </row>
    <row r="197" spans="1:10" x14ac:dyDescent="0.25">
      <c r="A197" s="80" t="s">
        <v>829</v>
      </c>
      <c r="B197" s="68" t="s">
        <v>741</v>
      </c>
      <c r="C197" s="91" t="s">
        <v>69</v>
      </c>
      <c r="D197" s="69">
        <v>364.55</v>
      </c>
      <c r="E197" s="68" t="s">
        <v>181</v>
      </c>
      <c r="F197" s="68" t="s">
        <v>125</v>
      </c>
      <c r="G197" s="69">
        <v>364.55</v>
      </c>
      <c r="H197" s="68" t="s">
        <v>742</v>
      </c>
      <c r="I197" s="70" t="s">
        <v>830</v>
      </c>
      <c r="J197" s="93">
        <f t="shared" si="1"/>
        <v>0</v>
      </c>
    </row>
    <row r="198" spans="1:10" x14ac:dyDescent="0.25">
      <c r="A198" s="80" t="s">
        <v>831</v>
      </c>
      <c r="B198" s="68" t="s">
        <v>741</v>
      </c>
      <c r="C198" s="91" t="s">
        <v>69</v>
      </c>
      <c r="D198" s="69">
        <v>364.55</v>
      </c>
      <c r="E198" s="68" t="s">
        <v>181</v>
      </c>
      <c r="F198" s="68" t="s">
        <v>125</v>
      </c>
      <c r="G198" s="69">
        <v>364.55</v>
      </c>
      <c r="H198" s="68" t="s">
        <v>742</v>
      </c>
      <c r="I198" s="70" t="s">
        <v>832</v>
      </c>
      <c r="J198" s="93">
        <f t="shared" si="1"/>
        <v>0</v>
      </c>
    </row>
    <row r="199" spans="1:10" x14ac:dyDescent="0.25">
      <c r="A199" s="80" t="s">
        <v>833</v>
      </c>
      <c r="B199" s="68" t="s">
        <v>741</v>
      </c>
      <c r="C199" s="91" t="s">
        <v>69</v>
      </c>
      <c r="D199" s="69">
        <v>364.55</v>
      </c>
      <c r="E199" s="68" t="s">
        <v>181</v>
      </c>
      <c r="F199" s="68" t="s">
        <v>125</v>
      </c>
      <c r="G199" s="69">
        <v>364.55</v>
      </c>
      <c r="H199" s="68" t="s">
        <v>742</v>
      </c>
      <c r="I199" s="70" t="s">
        <v>834</v>
      </c>
      <c r="J199" s="93">
        <f t="shared" si="1"/>
        <v>0</v>
      </c>
    </row>
    <row r="200" spans="1:10" x14ac:dyDescent="0.25">
      <c r="A200" s="80" t="s">
        <v>835</v>
      </c>
      <c r="B200" s="68" t="s">
        <v>741</v>
      </c>
      <c r="C200" s="91" t="s">
        <v>69</v>
      </c>
      <c r="D200" s="69">
        <v>364.55</v>
      </c>
      <c r="E200" s="68" t="s">
        <v>181</v>
      </c>
      <c r="F200" s="68" t="s">
        <v>125</v>
      </c>
      <c r="G200" s="69">
        <v>364.55</v>
      </c>
      <c r="H200" s="68" t="s">
        <v>742</v>
      </c>
      <c r="I200" s="70" t="s">
        <v>836</v>
      </c>
      <c r="J200" s="93">
        <f t="shared" si="1"/>
        <v>0</v>
      </c>
    </row>
    <row r="201" spans="1:10" x14ac:dyDescent="0.25">
      <c r="A201" s="80" t="s">
        <v>837</v>
      </c>
      <c r="B201" s="68" t="s">
        <v>741</v>
      </c>
      <c r="C201" s="91" t="s">
        <v>69</v>
      </c>
      <c r="D201" s="69">
        <v>364.55</v>
      </c>
      <c r="E201" s="68" t="s">
        <v>181</v>
      </c>
      <c r="F201" s="68" t="s">
        <v>125</v>
      </c>
      <c r="G201" s="69">
        <v>364.55</v>
      </c>
      <c r="H201" s="68" t="s">
        <v>742</v>
      </c>
      <c r="I201" s="70" t="s">
        <v>838</v>
      </c>
      <c r="J201" s="93">
        <f t="shared" si="1"/>
        <v>0</v>
      </c>
    </row>
    <row r="202" spans="1:10" x14ac:dyDescent="0.25">
      <c r="A202" s="80" t="s">
        <v>839</v>
      </c>
      <c r="B202" s="68" t="s">
        <v>741</v>
      </c>
      <c r="C202" s="91" t="s">
        <v>69</v>
      </c>
      <c r="D202" s="69">
        <v>364.55</v>
      </c>
      <c r="E202" s="68" t="s">
        <v>181</v>
      </c>
      <c r="F202" s="68" t="s">
        <v>125</v>
      </c>
      <c r="G202" s="69">
        <v>364.55</v>
      </c>
      <c r="H202" s="68" t="s">
        <v>742</v>
      </c>
      <c r="I202" s="70" t="s">
        <v>840</v>
      </c>
      <c r="J202" s="93">
        <f t="shared" si="1"/>
        <v>0</v>
      </c>
    </row>
    <row r="203" spans="1:10" x14ac:dyDescent="0.25">
      <c r="A203" s="80" t="s">
        <v>841</v>
      </c>
      <c r="B203" s="68" t="s">
        <v>741</v>
      </c>
      <c r="C203" s="91" t="s">
        <v>69</v>
      </c>
      <c r="D203" s="69">
        <v>364.55</v>
      </c>
      <c r="E203" s="68" t="s">
        <v>181</v>
      </c>
      <c r="F203" s="68" t="s">
        <v>125</v>
      </c>
      <c r="G203" s="69">
        <v>364.55</v>
      </c>
      <c r="H203" s="68" t="s">
        <v>742</v>
      </c>
      <c r="I203" s="70" t="s">
        <v>842</v>
      </c>
      <c r="J203" s="93">
        <f t="shared" si="1"/>
        <v>0</v>
      </c>
    </row>
    <row r="204" spans="1:10" x14ac:dyDescent="0.25">
      <c r="A204" s="80" t="s">
        <v>843</v>
      </c>
      <c r="B204" s="68" t="s">
        <v>741</v>
      </c>
      <c r="C204" s="91" t="s">
        <v>69</v>
      </c>
      <c r="D204" s="69">
        <v>364.55</v>
      </c>
      <c r="E204" s="68" t="s">
        <v>181</v>
      </c>
      <c r="F204" s="68" t="s">
        <v>125</v>
      </c>
      <c r="G204" s="69">
        <v>364.55</v>
      </c>
      <c r="H204" s="68" t="s">
        <v>742</v>
      </c>
      <c r="I204" s="70" t="s">
        <v>844</v>
      </c>
      <c r="J204" s="93">
        <f t="shared" si="1"/>
        <v>0</v>
      </c>
    </row>
    <row r="205" spans="1:10" x14ac:dyDescent="0.25">
      <c r="A205" s="80" t="s">
        <v>845</v>
      </c>
      <c r="B205" s="68" t="s">
        <v>741</v>
      </c>
      <c r="C205" s="91" t="s">
        <v>69</v>
      </c>
      <c r="D205" s="69">
        <v>364.55</v>
      </c>
      <c r="E205" s="68" t="s">
        <v>181</v>
      </c>
      <c r="F205" s="68" t="s">
        <v>125</v>
      </c>
      <c r="G205" s="69">
        <v>364.55</v>
      </c>
      <c r="H205" s="68" t="s">
        <v>742</v>
      </c>
      <c r="I205" s="70" t="s">
        <v>846</v>
      </c>
      <c r="J205" s="93">
        <f t="shared" si="1"/>
        <v>0</v>
      </c>
    </row>
    <row r="206" spans="1:10" x14ac:dyDescent="0.25">
      <c r="A206" s="80" t="s">
        <v>847</v>
      </c>
      <c r="B206" s="68" t="s">
        <v>741</v>
      </c>
      <c r="C206" s="91" t="s">
        <v>69</v>
      </c>
      <c r="D206" s="69">
        <v>364.55</v>
      </c>
      <c r="E206" s="68" t="s">
        <v>181</v>
      </c>
      <c r="F206" s="68" t="s">
        <v>125</v>
      </c>
      <c r="G206" s="69">
        <v>364.55</v>
      </c>
      <c r="H206" s="68" t="s">
        <v>742</v>
      </c>
      <c r="I206" s="70" t="s">
        <v>848</v>
      </c>
      <c r="J206" s="93">
        <f t="shared" si="1"/>
        <v>0</v>
      </c>
    </row>
    <row r="207" spans="1:10" x14ac:dyDescent="0.25">
      <c r="A207" s="80" t="s">
        <v>849</v>
      </c>
      <c r="B207" s="68" t="s">
        <v>741</v>
      </c>
      <c r="C207" s="91" t="s">
        <v>69</v>
      </c>
      <c r="D207" s="69">
        <v>364.55</v>
      </c>
      <c r="E207" s="68" t="s">
        <v>181</v>
      </c>
      <c r="F207" s="68" t="s">
        <v>125</v>
      </c>
      <c r="G207" s="69">
        <v>364.55</v>
      </c>
      <c r="H207" s="68" t="s">
        <v>742</v>
      </c>
      <c r="I207" s="70" t="s">
        <v>850</v>
      </c>
      <c r="J207" s="93">
        <f t="shared" si="1"/>
        <v>0</v>
      </c>
    </row>
    <row r="208" spans="1:10" x14ac:dyDescent="0.25">
      <c r="A208" s="80" t="s">
        <v>851</v>
      </c>
      <c r="B208" s="68" t="s">
        <v>741</v>
      </c>
      <c r="C208" s="91" t="s">
        <v>69</v>
      </c>
      <c r="D208" s="69">
        <v>364.55</v>
      </c>
      <c r="E208" s="68" t="s">
        <v>181</v>
      </c>
      <c r="F208" s="68" t="s">
        <v>125</v>
      </c>
      <c r="G208" s="69">
        <v>364.55</v>
      </c>
      <c r="H208" s="68" t="s">
        <v>742</v>
      </c>
      <c r="I208" s="70" t="s">
        <v>852</v>
      </c>
      <c r="J208" s="93">
        <f t="shared" si="1"/>
        <v>0</v>
      </c>
    </row>
    <row r="209" spans="1:10" x14ac:dyDescent="0.25">
      <c r="A209" s="80" t="s">
        <v>853</v>
      </c>
      <c r="B209" s="68" t="s">
        <v>741</v>
      </c>
      <c r="C209" s="91" t="s">
        <v>69</v>
      </c>
      <c r="D209" s="69">
        <v>364.55</v>
      </c>
      <c r="E209" s="68" t="s">
        <v>181</v>
      </c>
      <c r="F209" s="68" t="s">
        <v>125</v>
      </c>
      <c r="G209" s="69">
        <v>364.55</v>
      </c>
      <c r="H209" s="68" t="s">
        <v>742</v>
      </c>
      <c r="I209" s="70" t="s">
        <v>854</v>
      </c>
      <c r="J209" s="93">
        <f t="shared" si="1"/>
        <v>0</v>
      </c>
    </row>
    <row r="210" spans="1:10" x14ac:dyDescent="0.25">
      <c r="A210" s="80" t="s">
        <v>855</v>
      </c>
      <c r="B210" s="68" t="s">
        <v>741</v>
      </c>
      <c r="C210" s="91" t="s">
        <v>69</v>
      </c>
      <c r="D210" s="69">
        <v>364.55</v>
      </c>
      <c r="E210" s="68" t="s">
        <v>181</v>
      </c>
      <c r="F210" s="68" t="s">
        <v>125</v>
      </c>
      <c r="G210" s="69">
        <v>364.55</v>
      </c>
      <c r="H210" s="68" t="s">
        <v>742</v>
      </c>
      <c r="I210" s="70" t="s">
        <v>856</v>
      </c>
      <c r="J210" s="93">
        <f t="shared" si="1"/>
        <v>0</v>
      </c>
    </row>
    <row r="211" spans="1:10" x14ac:dyDescent="0.25">
      <c r="A211" s="80" t="s">
        <v>857</v>
      </c>
      <c r="B211" s="68" t="s">
        <v>741</v>
      </c>
      <c r="C211" s="91" t="s">
        <v>69</v>
      </c>
      <c r="D211" s="69">
        <v>364.55</v>
      </c>
      <c r="E211" s="68" t="s">
        <v>181</v>
      </c>
      <c r="F211" s="68" t="s">
        <v>125</v>
      </c>
      <c r="G211" s="69">
        <v>364.55</v>
      </c>
      <c r="H211" s="68" t="s">
        <v>742</v>
      </c>
      <c r="I211" s="70" t="s">
        <v>858</v>
      </c>
      <c r="J211" s="93">
        <f t="shared" si="1"/>
        <v>0</v>
      </c>
    </row>
    <row r="212" spans="1:10" x14ac:dyDescent="0.25">
      <c r="A212" s="80" t="s">
        <v>859</v>
      </c>
      <c r="B212" s="68" t="s">
        <v>741</v>
      </c>
      <c r="C212" s="91" t="s">
        <v>69</v>
      </c>
      <c r="D212" s="69">
        <v>364.55</v>
      </c>
      <c r="E212" s="68" t="s">
        <v>181</v>
      </c>
      <c r="F212" s="68" t="s">
        <v>125</v>
      </c>
      <c r="G212" s="69">
        <v>364.55</v>
      </c>
      <c r="H212" s="68" t="s">
        <v>742</v>
      </c>
      <c r="I212" s="70" t="s">
        <v>860</v>
      </c>
      <c r="J212" s="93">
        <f t="shared" si="1"/>
        <v>0</v>
      </c>
    </row>
    <row r="213" spans="1:10" x14ac:dyDescent="0.25">
      <c r="A213" s="80" t="s">
        <v>861</v>
      </c>
      <c r="B213" s="68" t="s">
        <v>741</v>
      </c>
      <c r="C213" s="91" t="s">
        <v>69</v>
      </c>
      <c r="D213" s="69">
        <v>364.55</v>
      </c>
      <c r="E213" s="68" t="s">
        <v>181</v>
      </c>
      <c r="F213" s="68" t="s">
        <v>125</v>
      </c>
      <c r="G213" s="69">
        <v>364.55</v>
      </c>
      <c r="H213" s="68" t="s">
        <v>742</v>
      </c>
      <c r="I213" s="70" t="s">
        <v>862</v>
      </c>
      <c r="J213" s="93">
        <f t="shared" si="1"/>
        <v>0</v>
      </c>
    </row>
    <row r="214" spans="1:10" x14ac:dyDescent="0.25">
      <c r="A214" s="80" t="s">
        <v>863</v>
      </c>
      <c r="B214" s="68" t="s">
        <v>741</v>
      </c>
      <c r="C214" s="91" t="s">
        <v>69</v>
      </c>
      <c r="D214" s="69">
        <v>364.55</v>
      </c>
      <c r="E214" s="68" t="s">
        <v>181</v>
      </c>
      <c r="F214" s="68" t="s">
        <v>125</v>
      </c>
      <c r="G214" s="69">
        <v>364.55</v>
      </c>
      <c r="H214" s="68" t="s">
        <v>742</v>
      </c>
      <c r="I214" s="70" t="s">
        <v>864</v>
      </c>
      <c r="J214" s="93">
        <f t="shared" si="1"/>
        <v>0</v>
      </c>
    </row>
    <row r="215" spans="1:10" x14ac:dyDescent="0.25">
      <c r="A215" s="80" t="s">
        <v>865</v>
      </c>
      <c r="B215" s="68" t="s">
        <v>741</v>
      </c>
      <c r="C215" s="91" t="s">
        <v>69</v>
      </c>
      <c r="D215" s="69">
        <v>364.55</v>
      </c>
      <c r="E215" s="68" t="s">
        <v>181</v>
      </c>
      <c r="F215" s="68" t="s">
        <v>125</v>
      </c>
      <c r="G215" s="69">
        <v>364.55</v>
      </c>
      <c r="H215" s="68" t="s">
        <v>742</v>
      </c>
      <c r="I215" s="70" t="s">
        <v>866</v>
      </c>
      <c r="J215" s="93">
        <f t="shared" si="1"/>
        <v>0</v>
      </c>
    </row>
    <row r="216" spans="1:10" x14ac:dyDescent="0.25">
      <c r="A216" s="80" t="s">
        <v>867</v>
      </c>
      <c r="B216" s="68" t="s">
        <v>741</v>
      </c>
      <c r="C216" s="91" t="s">
        <v>69</v>
      </c>
      <c r="D216" s="69">
        <v>364.55</v>
      </c>
      <c r="E216" s="68" t="s">
        <v>181</v>
      </c>
      <c r="F216" s="68" t="s">
        <v>125</v>
      </c>
      <c r="G216" s="69">
        <v>364.55</v>
      </c>
      <c r="H216" s="68" t="s">
        <v>742</v>
      </c>
      <c r="I216" s="70" t="s">
        <v>868</v>
      </c>
      <c r="J216" s="93">
        <f t="shared" si="1"/>
        <v>0</v>
      </c>
    </row>
    <row r="217" spans="1:10" x14ac:dyDescent="0.25">
      <c r="A217" s="80" t="s">
        <v>869</v>
      </c>
      <c r="B217" s="68" t="s">
        <v>741</v>
      </c>
      <c r="C217" s="91" t="s">
        <v>69</v>
      </c>
      <c r="D217" s="69">
        <v>364.55</v>
      </c>
      <c r="E217" s="68" t="s">
        <v>181</v>
      </c>
      <c r="F217" s="68" t="s">
        <v>125</v>
      </c>
      <c r="G217" s="69">
        <v>364.55</v>
      </c>
      <c r="H217" s="68" t="s">
        <v>742</v>
      </c>
      <c r="I217" s="70" t="s">
        <v>870</v>
      </c>
      <c r="J217" s="93">
        <f t="shared" ref="J217:J280" si="2">D217-G217</f>
        <v>0</v>
      </c>
    </row>
    <row r="218" spans="1:10" x14ac:dyDescent="0.25">
      <c r="A218" s="80" t="s">
        <v>871</v>
      </c>
      <c r="B218" s="68" t="s">
        <v>741</v>
      </c>
      <c r="C218" s="91" t="s">
        <v>69</v>
      </c>
      <c r="D218" s="69">
        <v>364.55</v>
      </c>
      <c r="E218" s="68" t="s">
        <v>181</v>
      </c>
      <c r="F218" s="68" t="s">
        <v>125</v>
      </c>
      <c r="G218" s="69">
        <v>364.55</v>
      </c>
      <c r="H218" s="68" t="s">
        <v>742</v>
      </c>
      <c r="I218" s="70" t="s">
        <v>872</v>
      </c>
      <c r="J218" s="93">
        <f t="shared" si="2"/>
        <v>0</v>
      </c>
    </row>
    <row r="219" spans="1:10" x14ac:dyDescent="0.25">
      <c r="A219" s="80" t="s">
        <v>873</v>
      </c>
      <c r="B219" s="68" t="s">
        <v>741</v>
      </c>
      <c r="C219" s="91" t="s">
        <v>69</v>
      </c>
      <c r="D219" s="69">
        <v>364.55</v>
      </c>
      <c r="E219" s="68" t="s">
        <v>181</v>
      </c>
      <c r="F219" s="68" t="s">
        <v>125</v>
      </c>
      <c r="G219" s="69">
        <v>364.55</v>
      </c>
      <c r="H219" s="68" t="s">
        <v>742</v>
      </c>
      <c r="I219" s="70" t="s">
        <v>874</v>
      </c>
      <c r="J219" s="93">
        <f t="shared" si="2"/>
        <v>0</v>
      </c>
    </row>
    <row r="220" spans="1:10" x14ac:dyDescent="0.25">
      <c r="A220" s="80" t="s">
        <v>875</v>
      </c>
      <c r="B220" s="68" t="s">
        <v>741</v>
      </c>
      <c r="C220" s="91" t="s">
        <v>69</v>
      </c>
      <c r="D220" s="69">
        <v>364.55</v>
      </c>
      <c r="E220" s="68" t="s">
        <v>181</v>
      </c>
      <c r="F220" s="68" t="s">
        <v>125</v>
      </c>
      <c r="G220" s="69">
        <v>364.55</v>
      </c>
      <c r="H220" s="68" t="s">
        <v>742</v>
      </c>
      <c r="I220" s="70" t="s">
        <v>876</v>
      </c>
      <c r="J220" s="93">
        <f t="shared" si="2"/>
        <v>0</v>
      </c>
    </row>
    <row r="221" spans="1:10" x14ac:dyDescent="0.25">
      <c r="A221" s="80" t="s">
        <v>877</v>
      </c>
      <c r="B221" s="68" t="s">
        <v>741</v>
      </c>
      <c r="C221" s="91" t="s">
        <v>69</v>
      </c>
      <c r="D221" s="69">
        <v>364.55</v>
      </c>
      <c r="E221" s="68" t="s">
        <v>181</v>
      </c>
      <c r="F221" s="68" t="s">
        <v>125</v>
      </c>
      <c r="G221" s="69">
        <v>364.55</v>
      </c>
      <c r="H221" s="68" t="s">
        <v>742</v>
      </c>
      <c r="I221" s="70" t="s">
        <v>878</v>
      </c>
      <c r="J221" s="93">
        <f t="shared" si="2"/>
        <v>0</v>
      </c>
    </row>
    <row r="222" spans="1:10" x14ac:dyDescent="0.25">
      <c r="A222" s="80" t="s">
        <v>879</v>
      </c>
      <c r="B222" s="68" t="s">
        <v>741</v>
      </c>
      <c r="C222" s="91" t="s">
        <v>69</v>
      </c>
      <c r="D222" s="69">
        <v>364.55</v>
      </c>
      <c r="E222" s="68" t="s">
        <v>181</v>
      </c>
      <c r="F222" s="68" t="s">
        <v>125</v>
      </c>
      <c r="G222" s="69">
        <v>364.55</v>
      </c>
      <c r="H222" s="68" t="s">
        <v>742</v>
      </c>
      <c r="I222" s="70" t="s">
        <v>880</v>
      </c>
      <c r="J222" s="93">
        <f t="shared" si="2"/>
        <v>0</v>
      </c>
    </row>
    <row r="223" spans="1:10" x14ac:dyDescent="0.25">
      <c r="A223" s="80" t="s">
        <v>869</v>
      </c>
      <c r="B223" s="68" t="s">
        <v>741</v>
      </c>
      <c r="C223" s="91" t="s">
        <v>69</v>
      </c>
      <c r="D223" s="69">
        <v>364.55</v>
      </c>
      <c r="E223" s="68" t="s">
        <v>181</v>
      </c>
      <c r="F223" s="68" t="s">
        <v>125</v>
      </c>
      <c r="G223" s="69">
        <v>364.55</v>
      </c>
      <c r="H223" s="68" t="s">
        <v>742</v>
      </c>
      <c r="I223" s="70" t="s">
        <v>881</v>
      </c>
      <c r="J223" s="93">
        <f t="shared" si="2"/>
        <v>0</v>
      </c>
    </row>
    <row r="224" spans="1:10" x14ac:dyDescent="0.25">
      <c r="A224" s="80" t="s">
        <v>882</v>
      </c>
      <c r="B224" s="68" t="s">
        <v>741</v>
      </c>
      <c r="C224" s="91" t="s">
        <v>69</v>
      </c>
      <c r="D224" s="69">
        <v>364.55</v>
      </c>
      <c r="E224" s="68" t="s">
        <v>181</v>
      </c>
      <c r="F224" s="68" t="s">
        <v>125</v>
      </c>
      <c r="G224" s="69">
        <v>364.55</v>
      </c>
      <c r="H224" s="68" t="s">
        <v>742</v>
      </c>
      <c r="I224" s="70" t="s">
        <v>883</v>
      </c>
      <c r="J224" s="93">
        <f t="shared" si="2"/>
        <v>0</v>
      </c>
    </row>
    <row r="225" spans="1:10" x14ac:dyDescent="0.25">
      <c r="A225" s="80" t="s">
        <v>884</v>
      </c>
      <c r="B225" s="68" t="s">
        <v>741</v>
      </c>
      <c r="C225" s="91" t="s">
        <v>69</v>
      </c>
      <c r="D225" s="69">
        <v>364.55</v>
      </c>
      <c r="E225" s="68" t="s">
        <v>181</v>
      </c>
      <c r="F225" s="68" t="s">
        <v>125</v>
      </c>
      <c r="G225" s="69">
        <v>364.55</v>
      </c>
      <c r="H225" s="68" t="s">
        <v>742</v>
      </c>
      <c r="I225" s="70" t="s">
        <v>885</v>
      </c>
      <c r="J225" s="93">
        <f t="shared" si="2"/>
        <v>0</v>
      </c>
    </row>
    <row r="226" spans="1:10" x14ac:dyDescent="0.25">
      <c r="A226" s="80" t="s">
        <v>843</v>
      </c>
      <c r="B226" s="68" t="s">
        <v>741</v>
      </c>
      <c r="C226" s="91" t="s">
        <v>69</v>
      </c>
      <c r="D226" s="69">
        <v>364.55</v>
      </c>
      <c r="E226" s="68" t="s">
        <v>181</v>
      </c>
      <c r="F226" s="68" t="s">
        <v>125</v>
      </c>
      <c r="G226" s="69">
        <v>364.55</v>
      </c>
      <c r="H226" s="68" t="s">
        <v>742</v>
      </c>
      <c r="I226" s="70" t="s">
        <v>886</v>
      </c>
      <c r="J226" s="93">
        <f t="shared" si="2"/>
        <v>0</v>
      </c>
    </row>
    <row r="227" spans="1:10" x14ac:dyDescent="0.25">
      <c r="A227" s="80" t="s">
        <v>887</v>
      </c>
      <c r="B227" s="68" t="s">
        <v>741</v>
      </c>
      <c r="C227" s="91" t="s">
        <v>69</v>
      </c>
      <c r="D227" s="69">
        <v>364.55</v>
      </c>
      <c r="E227" s="68" t="s">
        <v>181</v>
      </c>
      <c r="F227" s="68" t="s">
        <v>125</v>
      </c>
      <c r="G227" s="69">
        <v>364.55</v>
      </c>
      <c r="H227" s="68" t="s">
        <v>742</v>
      </c>
      <c r="I227" s="70" t="s">
        <v>888</v>
      </c>
      <c r="J227" s="93">
        <f t="shared" si="2"/>
        <v>0</v>
      </c>
    </row>
    <row r="228" spans="1:10" x14ac:dyDescent="0.25">
      <c r="A228" s="80" t="s">
        <v>889</v>
      </c>
      <c r="B228" s="68" t="s">
        <v>741</v>
      </c>
      <c r="C228" s="91" t="s">
        <v>69</v>
      </c>
      <c r="D228" s="69">
        <v>364.55</v>
      </c>
      <c r="E228" s="68" t="s">
        <v>181</v>
      </c>
      <c r="F228" s="68" t="s">
        <v>125</v>
      </c>
      <c r="G228" s="69">
        <v>364.55</v>
      </c>
      <c r="H228" s="68" t="s">
        <v>742</v>
      </c>
      <c r="I228" s="70" t="s">
        <v>890</v>
      </c>
      <c r="J228" s="93">
        <f t="shared" si="2"/>
        <v>0</v>
      </c>
    </row>
    <row r="229" spans="1:10" x14ac:dyDescent="0.25">
      <c r="A229" s="80" t="s">
        <v>891</v>
      </c>
      <c r="B229" s="68" t="s">
        <v>741</v>
      </c>
      <c r="C229" s="91" t="s">
        <v>69</v>
      </c>
      <c r="D229" s="69">
        <v>364.55</v>
      </c>
      <c r="E229" s="68" t="s">
        <v>181</v>
      </c>
      <c r="F229" s="68" t="s">
        <v>125</v>
      </c>
      <c r="G229" s="69">
        <v>364.55</v>
      </c>
      <c r="H229" s="68" t="s">
        <v>742</v>
      </c>
      <c r="I229" s="70" t="s">
        <v>892</v>
      </c>
      <c r="J229" s="93">
        <f t="shared" si="2"/>
        <v>0</v>
      </c>
    </row>
    <row r="230" spans="1:10" x14ac:dyDescent="0.25">
      <c r="A230" s="80" t="s">
        <v>893</v>
      </c>
      <c r="B230" s="68" t="s">
        <v>741</v>
      </c>
      <c r="C230" s="91" t="s">
        <v>69</v>
      </c>
      <c r="D230" s="69">
        <v>364.55</v>
      </c>
      <c r="E230" s="68" t="s">
        <v>181</v>
      </c>
      <c r="F230" s="68" t="s">
        <v>125</v>
      </c>
      <c r="G230" s="69">
        <v>364.55</v>
      </c>
      <c r="H230" s="68" t="s">
        <v>742</v>
      </c>
      <c r="I230" s="70" t="s">
        <v>894</v>
      </c>
      <c r="J230" s="93">
        <f t="shared" si="2"/>
        <v>0</v>
      </c>
    </row>
    <row r="231" spans="1:10" x14ac:dyDescent="0.25">
      <c r="A231" s="80" t="s">
        <v>895</v>
      </c>
      <c r="B231" s="68" t="s">
        <v>741</v>
      </c>
      <c r="C231" s="91" t="s">
        <v>69</v>
      </c>
      <c r="D231" s="69">
        <v>364.55</v>
      </c>
      <c r="E231" s="68" t="s">
        <v>181</v>
      </c>
      <c r="F231" s="68" t="s">
        <v>125</v>
      </c>
      <c r="G231" s="69">
        <v>364.55</v>
      </c>
      <c r="H231" s="68" t="s">
        <v>742</v>
      </c>
      <c r="I231" s="70" t="s">
        <v>896</v>
      </c>
      <c r="J231" s="93">
        <f t="shared" si="2"/>
        <v>0</v>
      </c>
    </row>
    <row r="232" spans="1:10" x14ac:dyDescent="0.25">
      <c r="A232" s="80" t="s">
        <v>897</v>
      </c>
      <c r="B232" s="68" t="s">
        <v>741</v>
      </c>
      <c r="C232" s="91" t="s">
        <v>69</v>
      </c>
      <c r="D232" s="69">
        <v>364.55</v>
      </c>
      <c r="E232" s="68" t="s">
        <v>181</v>
      </c>
      <c r="F232" s="68" t="s">
        <v>125</v>
      </c>
      <c r="G232" s="69">
        <v>364.55</v>
      </c>
      <c r="H232" s="68" t="s">
        <v>742</v>
      </c>
      <c r="I232" s="70" t="s">
        <v>898</v>
      </c>
      <c r="J232" s="93">
        <f t="shared" si="2"/>
        <v>0</v>
      </c>
    </row>
    <row r="233" spans="1:10" x14ac:dyDescent="0.25">
      <c r="A233" s="80" t="s">
        <v>899</v>
      </c>
      <c r="B233" s="68" t="s">
        <v>741</v>
      </c>
      <c r="C233" s="91" t="s">
        <v>69</v>
      </c>
      <c r="D233" s="69">
        <v>364.55</v>
      </c>
      <c r="E233" s="68" t="s">
        <v>181</v>
      </c>
      <c r="F233" s="68" t="s">
        <v>125</v>
      </c>
      <c r="G233" s="69">
        <v>364.55</v>
      </c>
      <c r="H233" s="68" t="s">
        <v>742</v>
      </c>
      <c r="I233" s="70" t="s">
        <v>900</v>
      </c>
      <c r="J233" s="93">
        <f t="shared" si="2"/>
        <v>0</v>
      </c>
    </row>
    <row r="234" spans="1:10" x14ac:dyDescent="0.25">
      <c r="A234" s="80" t="s">
        <v>901</v>
      </c>
      <c r="B234" s="68" t="s">
        <v>741</v>
      </c>
      <c r="C234" s="91" t="s">
        <v>69</v>
      </c>
      <c r="D234" s="69">
        <v>364.55</v>
      </c>
      <c r="E234" s="68" t="s">
        <v>181</v>
      </c>
      <c r="F234" s="68" t="s">
        <v>125</v>
      </c>
      <c r="G234" s="69">
        <v>364.55</v>
      </c>
      <c r="H234" s="68" t="s">
        <v>742</v>
      </c>
      <c r="I234" s="70" t="s">
        <v>902</v>
      </c>
      <c r="J234" s="93">
        <f t="shared" si="2"/>
        <v>0</v>
      </c>
    </row>
    <row r="235" spans="1:10" x14ac:dyDescent="0.25">
      <c r="A235" s="80" t="s">
        <v>903</v>
      </c>
      <c r="B235" s="68" t="s">
        <v>741</v>
      </c>
      <c r="C235" s="91" t="s">
        <v>69</v>
      </c>
      <c r="D235" s="69">
        <v>364.55</v>
      </c>
      <c r="E235" s="68" t="s">
        <v>181</v>
      </c>
      <c r="F235" s="68" t="s">
        <v>125</v>
      </c>
      <c r="G235" s="69">
        <v>364.55</v>
      </c>
      <c r="H235" s="68" t="s">
        <v>742</v>
      </c>
      <c r="I235" s="70" t="s">
        <v>904</v>
      </c>
      <c r="J235" s="93">
        <f t="shared" si="2"/>
        <v>0</v>
      </c>
    </row>
    <row r="236" spans="1:10" x14ac:dyDescent="0.25">
      <c r="A236" s="80" t="s">
        <v>905</v>
      </c>
      <c r="B236" s="68" t="s">
        <v>741</v>
      </c>
      <c r="C236" s="91" t="s">
        <v>69</v>
      </c>
      <c r="D236" s="69">
        <v>364.55</v>
      </c>
      <c r="E236" s="68" t="s">
        <v>181</v>
      </c>
      <c r="F236" s="68" t="s">
        <v>125</v>
      </c>
      <c r="G236" s="69">
        <v>364.55</v>
      </c>
      <c r="H236" s="68" t="s">
        <v>742</v>
      </c>
      <c r="I236" s="70" t="s">
        <v>906</v>
      </c>
      <c r="J236" s="93">
        <f t="shared" si="2"/>
        <v>0</v>
      </c>
    </row>
    <row r="237" spans="1:10" x14ac:dyDescent="0.25">
      <c r="A237" s="80" t="s">
        <v>907</v>
      </c>
      <c r="B237" s="68" t="s">
        <v>741</v>
      </c>
      <c r="C237" s="91" t="s">
        <v>69</v>
      </c>
      <c r="D237" s="69">
        <v>364.55</v>
      </c>
      <c r="E237" s="68" t="s">
        <v>181</v>
      </c>
      <c r="F237" s="68" t="s">
        <v>125</v>
      </c>
      <c r="G237" s="69">
        <v>364.55</v>
      </c>
      <c r="H237" s="68" t="s">
        <v>742</v>
      </c>
      <c r="I237" s="70" t="s">
        <v>908</v>
      </c>
      <c r="J237" s="93">
        <f t="shared" si="2"/>
        <v>0</v>
      </c>
    </row>
    <row r="238" spans="1:10" x14ac:dyDescent="0.25">
      <c r="A238" s="80" t="s">
        <v>909</v>
      </c>
      <c r="B238" s="68" t="s">
        <v>741</v>
      </c>
      <c r="C238" s="91" t="s">
        <v>69</v>
      </c>
      <c r="D238" s="69">
        <v>364.55</v>
      </c>
      <c r="E238" s="68" t="s">
        <v>181</v>
      </c>
      <c r="F238" s="68" t="s">
        <v>125</v>
      </c>
      <c r="G238" s="69">
        <v>364.55</v>
      </c>
      <c r="H238" s="68" t="s">
        <v>742</v>
      </c>
      <c r="I238" s="70" t="s">
        <v>910</v>
      </c>
      <c r="J238" s="93">
        <f t="shared" si="2"/>
        <v>0</v>
      </c>
    </row>
    <row r="239" spans="1:10" x14ac:dyDescent="0.25">
      <c r="A239" s="80" t="s">
        <v>911</v>
      </c>
      <c r="B239" s="68" t="s">
        <v>741</v>
      </c>
      <c r="C239" s="91" t="s">
        <v>69</v>
      </c>
      <c r="D239" s="69">
        <v>364.55</v>
      </c>
      <c r="E239" s="68" t="s">
        <v>181</v>
      </c>
      <c r="F239" s="68" t="s">
        <v>125</v>
      </c>
      <c r="G239" s="69">
        <v>364.55</v>
      </c>
      <c r="H239" s="68" t="s">
        <v>742</v>
      </c>
      <c r="I239" s="70" t="s">
        <v>912</v>
      </c>
      <c r="J239" s="93">
        <f t="shared" si="2"/>
        <v>0</v>
      </c>
    </row>
    <row r="240" spans="1:10" x14ac:dyDescent="0.25">
      <c r="A240" s="80" t="s">
        <v>913</v>
      </c>
      <c r="B240" s="68" t="s">
        <v>741</v>
      </c>
      <c r="C240" s="91" t="s">
        <v>69</v>
      </c>
      <c r="D240" s="69">
        <v>364.55</v>
      </c>
      <c r="E240" s="68" t="s">
        <v>181</v>
      </c>
      <c r="F240" s="68" t="s">
        <v>125</v>
      </c>
      <c r="G240" s="69">
        <v>364.55</v>
      </c>
      <c r="H240" s="68" t="s">
        <v>742</v>
      </c>
      <c r="I240" s="70" t="s">
        <v>914</v>
      </c>
      <c r="J240" s="93">
        <f t="shared" si="2"/>
        <v>0</v>
      </c>
    </row>
    <row r="241" spans="1:10" x14ac:dyDescent="0.25">
      <c r="A241" s="80" t="s">
        <v>915</v>
      </c>
      <c r="B241" s="68" t="s">
        <v>741</v>
      </c>
      <c r="C241" s="91" t="s">
        <v>69</v>
      </c>
      <c r="D241" s="69">
        <v>364.55</v>
      </c>
      <c r="E241" s="68" t="s">
        <v>181</v>
      </c>
      <c r="F241" s="68" t="s">
        <v>125</v>
      </c>
      <c r="G241" s="69">
        <v>364.55</v>
      </c>
      <c r="H241" s="68" t="s">
        <v>742</v>
      </c>
      <c r="I241" s="70" t="s">
        <v>916</v>
      </c>
      <c r="J241" s="93">
        <f t="shared" si="2"/>
        <v>0</v>
      </c>
    </row>
    <row r="242" spans="1:10" x14ac:dyDescent="0.25">
      <c r="A242" s="80" t="s">
        <v>917</v>
      </c>
      <c r="B242" s="68" t="s">
        <v>741</v>
      </c>
      <c r="C242" s="91" t="s">
        <v>69</v>
      </c>
      <c r="D242" s="69">
        <v>364.55</v>
      </c>
      <c r="E242" s="68" t="s">
        <v>181</v>
      </c>
      <c r="F242" s="68" t="s">
        <v>125</v>
      </c>
      <c r="G242" s="69">
        <v>364.55</v>
      </c>
      <c r="H242" s="68" t="s">
        <v>742</v>
      </c>
      <c r="I242" s="70" t="s">
        <v>918</v>
      </c>
      <c r="J242" s="93">
        <f t="shared" si="2"/>
        <v>0</v>
      </c>
    </row>
    <row r="243" spans="1:10" x14ac:dyDescent="0.25">
      <c r="A243" s="80" t="s">
        <v>919</v>
      </c>
      <c r="B243" s="68" t="s">
        <v>741</v>
      </c>
      <c r="C243" s="91" t="s">
        <v>69</v>
      </c>
      <c r="D243" s="69">
        <v>364.55</v>
      </c>
      <c r="E243" s="68" t="s">
        <v>181</v>
      </c>
      <c r="F243" s="68" t="s">
        <v>125</v>
      </c>
      <c r="G243" s="69">
        <v>364.55</v>
      </c>
      <c r="H243" s="68" t="s">
        <v>742</v>
      </c>
      <c r="I243" s="70" t="s">
        <v>920</v>
      </c>
      <c r="J243" s="93">
        <f t="shared" si="2"/>
        <v>0</v>
      </c>
    </row>
    <row r="244" spans="1:10" x14ac:dyDescent="0.25">
      <c r="A244" s="80" t="s">
        <v>921</v>
      </c>
      <c r="B244" s="68" t="s">
        <v>741</v>
      </c>
      <c r="C244" s="91" t="s">
        <v>69</v>
      </c>
      <c r="D244" s="69">
        <v>364.55</v>
      </c>
      <c r="E244" s="68" t="s">
        <v>181</v>
      </c>
      <c r="F244" s="68" t="s">
        <v>125</v>
      </c>
      <c r="G244" s="69">
        <v>364.55</v>
      </c>
      <c r="H244" s="68" t="s">
        <v>742</v>
      </c>
      <c r="I244" s="70" t="s">
        <v>922</v>
      </c>
      <c r="J244" s="93">
        <f t="shared" si="2"/>
        <v>0</v>
      </c>
    </row>
    <row r="245" spans="1:10" x14ac:dyDescent="0.25">
      <c r="A245" s="80" t="s">
        <v>923</v>
      </c>
      <c r="B245" s="68" t="s">
        <v>741</v>
      </c>
      <c r="C245" s="91" t="s">
        <v>69</v>
      </c>
      <c r="D245" s="69">
        <v>364.55</v>
      </c>
      <c r="E245" s="68" t="s">
        <v>181</v>
      </c>
      <c r="F245" s="68" t="s">
        <v>125</v>
      </c>
      <c r="G245" s="69">
        <v>364.55</v>
      </c>
      <c r="H245" s="68" t="s">
        <v>742</v>
      </c>
      <c r="I245" s="70" t="s">
        <v>924</v>
      </c>
      <c r="J245" s="93">
        <f t="shared" si="2"/>
        <v>0</v>
      </c>
    </row>
    <row r="246" spans="1:10" x14ac:dyDescent="0.25">
      <c r="A246" s="80" t="s">
        <v>925</v>
      </c>
      <c r="B246" s="68" t="s">
        <v>741</v>
      </c>
      <c r="C246" s="91" t="s">
        <v>69</v>
      </c>
      <c r="D246" s="69">
        <v>364.55</v>
      </c>
      <c r="E246" s="68" t="s">
        <v>181</v>
      </c>
      <c r="F246" s="68" t="s">
        <v>125</v>
      </c>
      <c r="G246" s="69">
        <v>364.55</v>
      </c>
      <c r="H246" s="68" t="s">
        <v>742</v>
      </c>
      <c r="I246" s="70" t="s">
        <v>926</v>
      </c>
      <c r="J246" s="93">
        <f t="shared" si="2"/>
        <v>0</v>
      </c>
    </row>
    <row r="247" spans="1:10" x14ac:dyDescent="0.25">
      <c r="A247" s="80" t="s">
        <v>927</v>
      </c>
      <c r="B247" s="68" t="s">
        <v>741</v>
      </c>
      <c r="C247" s="91" t="s">
        <v>69</v>
      </c>
      <c r="D247" s="69">
        <v>364.55</v>
      </c>
      <c r="E247" s="68" t="s">
        <v>181</v>
      </c>
      <c r="F247" s="68" t="s">
        <v>125</v>
      </c>
      <c r="G247" s="69">
        <v>364.55</v>
      </c>
      <c r="H247" s="68" t="s">
        <v>742</v>
      </c>
      <c r="I247" s="70" t="s">
        <v>928</v>
      </c>
      <c r="J247" s="93">
        <f t="shared" si="2"/>
        <v>0</v>
      </c>
    </row>
    <row r="248" spans="1:10" x14ac:dyDescent="0.25">
      <c r="A248" s="80" t="s">
        <v>929</v>
      </c>
      <c r="B248" s="68" t="s">
        <v>741</v>
      </c>
      <c r="C248" s="91" t="s">
        <v>69</v>
      </c>
      <c r="D248" s="69">
        <v>364.55</v>
      </c>
      <c r="E248" s="68" t="s">
        <v>181</v>
      </c>
      <c r="F248" s="68" t="s">
        <v>125</v>
      </c>
      <c r="G248" s="69">
        <v>364.55</v>
      </c>
      <c r="H248" s="68" t="s">
        <v>742</v>
      </c>
      <c r="I248" s="70" t="s">
        <v>930</v>
      </c>
      <c r="J248" s="93">
        <f t="shared" si="2"/>
        <v>0</v>
      </c>
    </row>
    <row r="249" spans="1:10" x14ac:dyDescent="0.25">
      <c r="A249" s="80" t="s">
        <v>931</v>
      </c>
      <c r="B249" s="68" t="s">
        <v>741</v>
      </c>
      <c r="C249" s="91" t="s">
        <v>69</v>
      </c>
      <c r="D249" s="69">
        <v>364.55</v>
      </c>
      <c r="E249" s="68" t="s">
        <v>181</v>
      </c>
      <c r="F249" s="68" t="s">
        <v>125</v>
      </c>
      <c r="G249" s="69">
        <v>364.55</v>
      </c>
      <c r="H249" s="68" t="s">
        <v>742</v>
      </c>
      <c r="I249" s="70" t="s">
        <v>932</v>
      </c>
      <c r="J249" s="93">
        <f t="shared" si="2"/>
        <v>0</v>
      </c>
    </row>
    <row r="250" spans="1:10" x14ac:dyDescent="0.25">
      <c r="A250" s="80" t="s">
        <v>933</v>
      </c>
      <c r="B250" s="68" t="s">
        <v>741</v>
      </c>
      <c r="C250" s="91" t="s">
        <v>69</v>
      </c>
      <c r="D250" s="69">
        <v>364.55</v>
      </c>
      <c r="E250" s="68" t="s">
        <v>181</v>
      </c>
      <c r="F250" s="68" t="s">
        <v>125</v>
      </c>
      <c r="G250" s="69">
        <v>364.55</v>
      </c>
      <c r="H250" s="68" t="s">
        <v>742</v>
      </c>
      <c r="I250" s="70" t="s">
        <v>934</v>
      </c>
      <c r="J250" s="93">
        <f t="shared" si="2"/>
        <v>0</v>
      </c>
    </row>
    <row r="251" spans="1:10" x14ac:dyDescent="0.25">
      <c r="A251" s="80" t="s">
        <v>935</v>
      </c>
      <c r="B251" s="68" t="s">
        <v>741</v>
      </c>
      <c r="C251" s="91" t="s">
        <v>69</v>
      </c>
      <c r="D251" s="69">
        <v>364.55</v>
      </c>
      <c r="E251" s="68" t="s">
        <v>181</v>
      </c>
      <c r="F251" s="68" t="s">
        <v>125</v>
      </c>
      <c r="G251" s="69">
        <v>364.55</v>
      </c>
      <c r="H251" s="68" t="s">
        <v>742</v>
      </c>
      <c r="I251" s="70" t="s">
        <v>906</v>
      </c>
      <c r="J251" s="93">
        <f t="shared" si="2"/>
        <v>0</v>
      </c>
    </row>
    <row r="252" spans="1:10" x14ac:dyDescent="0.25">
      <c r="A252" s="80" t="s">
        <v>936</v>
      </c>
      <c r="B252" s="68" t="s">
        <v>741</v>
      </c>
      <c r="C252" s="91" t="s">
        <v>69</v>
      </c>
      <c r="D252" s="69">
        <v>364.55</v>
      </c>
      <c r="E252" s="68" t="s">
        <v>181</v>
      </c>
      <c r="F252" s="68" t="s">
        <v>125</v>
      </c>
      <c r="G252" s="69">
        <v>364.55</v>
      </c>
      <c r="H252" s="68" t="s">
        <v>742</v>
      </c>
      <c r="I252" s="70" t="s">
        <v>937</v>
      </c>
      <c r="J252" s="93">
        <f t="shared" si="2"/>
        <v>0</v>
      </c>
    </row>
    <row r="253" spans="1:10" x14ac:dyDescent="0.25">
      <c r="A253" s="80" t="s">
        <v>938</v>
      </c>
      <c r="B253" s="68" t="s">
        <v>741</v>
      </c>
      <c r="C253" s="91" t="s">
        <v>69</v>
      </c>
      <c r="D253" s="69">
        <v>364.55</v>
      </c>
      <c r="E253" s="68" t="s">
        <v>181</v>
      </c>
      <c r="F253" s="68" t="s">
        <v>125</v>
      </c>
      <c r="G253" s="69">
        <v>364.55</v>
      </c>
      <c r="H253" s="68" t="s">
        <v>742</v>
      </c>
      <c r="I253" s="70" t="s">
        <v>939</v>
      </c>
      <c r="J253" s="93">
        <f t="shared" si="2"/>
        <v>0</v>
      </c>
    </row>
    <row r="254" spans="1:10" x14ac:dyDescent="0.25">
      <c r="A254" s="80" t="s">
        <v>940</v>
      </c>
      <c r="B254" s="68" t="s">
        <v>741</v>
      </c>
      <c r="C254" s="91" t="s">
        <v>69</v>
      </c>
      <c r="D254" s="69">
        <v>364.55</v>
      </c>
      <c r="E254" s="68" t="s">
        <v>181</v>
      </c>
      <c r="F254" s="68" t="s">
        <v>125</v>
      </c>
      <c r="G254" s="69">
        <v>364.55</v>
      </c>
      <c r="H254" s="68" t="s">
        <v>742</v>
      </c>
      <c r="I254" s="70" t="s">
        <v>941</v>
      </c>
      <c r="J254" s="93">
        <f t="shared" si="2"/>
        <v>0</v>
      </c>
    </row>
    <row r="255" spans="1:10" x14ac:dyDescent="0.25">
      <c r="A255" s="80" t="s">
        <v>942</v>
      </c>
      <c r="B255" s="68" t="s">
        <v>741</v>
      </c>
      <c r="C255" s="91" t="s">
        <v>69</v>
      </c>
      <c r="D255" s="69">
        <v>364.55</v>
      </c>
      <c r="E255" s="68" t="s">
        <v>181</v>
      </c>
      <c r="F255" s="68" t="s">
        <v>125</v>
      </c>
      <c r="G255" s="69">
        <v>364.55</v>
      </c>
      <c r="H255" s="68" t="s">
        <v>742</v>
      </c>
      <c r="I255" s="70" t="s">
        <v>943</v>
      </c>
      <c r="J255" s="93">
        <f t="shared" si="2"/>
        <v>0</v>
      </c>
    </row>
    <row r="256" spans="1:10" x14ac:dyDescent="0.25">
      <c r="A256" s="80" t="s">
        <v>944</v>
      </c>
      <c r="B256" s="68" t="s">
        <v>741</v>
      </c>
      <c r="C256" s="91" t="s">
        <v>69</v>
      </c>
      <c r="D256" s="69">
        <v>364.55</v>
      </c>
      <c r="E256" s="68" t="s">
        <v>181</v>
      </c>
      <c r="F256" s="68" t="s">
        <v>125</v>
      </c>
      <c r="G256" s="69">
        <v>364.55</v>
      </c>
      <c r="H256" s="68" t="s">
        <v>742</v>
      </c>
      <c r="I256" s="70" t="s">
        <v>945</v>
      </c>
      <c r="J256" s="93">
        <f t="shared" si="2"/>
        <v>0</v>
      </c>
    </row>
    <row r="257" spans="1:10" x14ac:dyDescent="0.25">
      <c r="A257" s="80" t="s">
        <v>946</v>
      </c>
      <c r="B257" s="68" t="s">
        <v>741</v>
      </c>
      <c r="C257" s="91" t="s">
        <v>69</v>
      </c>
      <c r="D257" s="69">
        <v>364.55</v>
      </c>
      <c r="E257" s="68" t="s">
        <v>181</v>
      </c>
      <c r="F257" s="68" t="s">
        <v>125</v>
      </c>
      <c r="G257" s="69">
        <v>364.55</v>
      </c>
      <c r="H257" s="68" t="s">
        <v>742</v>
      </c>
      <c r="I257" s="70" t="s">
        <v>947</v>
      </c>
      <c r="J257" s="93">
        <f t="shared" si="2"/>
        <v>0</v>
      </c>
    </row>
    <row r="258" spans="1:10" x14ac:dyDescent="0.25">
      <c r="A258" s="80" t="s">
        <v>948</v>
      </c>
      <c r="B258" s="68" t="s">
        <v>741</v>
      </c>
      <c r="C258" s="91" t="s">
        <v>69</v>
      </c>
      <c r="D258" s="69">
        <v>364.55</v>
      </c>
      <c r="E258" s="68" t="s">
        <v>181</v>
      </c>
      <c r="F258" s="68" t="s">
        <v>125</v>
      </c>
      <c r="G258" s="69">
        <v>364.55</v>
      </c>
      <c r="H258" s="68" t="s">
        <v>742</v>
      </c>
      <c r="I258" s="70" t="s">
        <v>949</v>
      </c>
      <c r="J258" s="93">
        <f t="shared" si="2"/>
        <v>0</v>
      </c>
    </row>
    <row r="259" spans="1:10" x14ac:dyDescent="0.25">
      <c r="A259" s="80" t="s">
        <v>950</v>
      </c>
      <c r="B259" s="68" t="s">
        <v>741</v>
      </c>
      <c r="C259" s="91" t="s">
        <v>69</v>
      </c>
      <c r="D259" s="69">
        <v>364.55</v>
      </c>
      <c r="E259" s="68" t="s">
        <v>181</v>
      </c>
      <c r="F259" s="68" t="s">
        <v>125</v>
      </c>
      <c r="G259" s="69">
        <v>364.55</v>
      </c>
      <c r="H259" s="68" t="s">
        <v>742</v>
      </c>
      <c r="I259" s="70" t="s">
        <v>951</v>
      </c>
      <c r="J259" s="93">
        <f t="shared" si="2"/>
        <v>0</v>
      </c>
    </row>
    <row r="260" spans="1:10" x14ac:dyDescent="0.25">
      <c r="A260" s="80" t="s">
        <v>952</v>
      </c>
      <c r="B260" s="68" t="s">
        <v>741</v>
      </c>
      <c r="C260" s="91" t="s">
        <v>69</v>
      </c>
      <c r="D260" s="69">
        <v>364.55</v>
      </c>
      <c r="E260" s="68" t="s">
        <v>181</v>
      </c>
      <c r="F260" s="68" t="s">
        <v>125</v>
      </c>
      <c r="G260" s="69">
        <v>364.55</v>
      </c>
      <c r="H260" s="68" t="s">
        <v>742</v>
      </c>
      <c r="I260" s="70" t="s">
        <v>953</v>
      </c>
      <c r="J260" s="93">
        <f t="shared" si="2"/>
        <v>0</v>
      </c>
    </row>
    <row r="261" spans="1:10" x14ac:dyDescent="0.25">
      <c r="A261" s="80" t="s">
        <v>954</v>
      </c>
      <c r="B261" s="68" t="s">
        <v>741</v>
      </c>
      <c r="C261" s="91" t="s">
        <v>69</v>
      </c>
      <c r="D261" s="69">
        <v>364.55</v>
      </c>
      <c r="E261" s="68" t="s">
        <v>181</v>
      </c>
      <c r="F261" s="68" t="s">
        <v>125</v>
      </c>
      <c r="G261" s="69">
        <v>364.55</v>
      </c>
      <c r="H261" s="68" t="s">
        <v>742</v>
      </c>
      <c r="I261" s="70" t="s">
        <v>955</v>
      </c>
      <c r="J261" s="93">
        <f t="shared" si="2"/>
        <v>0</v>
      </c>
    </row>
    <row r="262" spans="1:10" x14ac:dyDescent="0.25">
      <c r="A262" s="80" t="s">
        <v>956</v>
      </c>
      <c r="B262" s="68" t="s">
        <v>741</v>
      </c>
      <c r="C262" s="91" t="s">
        <v>69</v>
      </c>
      <c r="D262" s="69">
        <v>364.55</v>
      </c>
      <c r="E262" s="68" t="s">
        <v>181</v>
      </c>
      <c r="F262" s="68" t="s">
        <v>125</v>
      </c>
      <c r="G262" s="69">
        <v>364.55</v>
      </c>
      <c r="H262" s="68" t="s">
        <v>742</v>
      </c>
      <c r="I262" s="70" t="s">
        <v>957</v>
      </c>
      <c r="J262" s="93">
        <f t="shared" si="2"/>
        <v>0</v>
      </c>
    </row>
    <row r="263" spans="1:10" x14ac:dyDescent="0.25">
      <c r="A263" s="80" t="s">
        <v>958</v>
      </c>
      <c r="B263" s="68" t="s">
        <v>741</v>
      </c>
      <c r="C263" s="91" t="s">
        <v>69</v>
      </c>
      <c r="D263" s="69">
        <v>364.55</v>
      </c>
      <c r="E263" s="68" t="s">
        <v>181</v>
      </c>
      <c r="F263" s="68" t="s">
        <v>125</v>
      </c>
      <c r="G263" s="69">
        <v>364.55</v>
      </c>
      <c r="H263" s="68" t="s">
        <v>742</v>
      </c>
      <c r="I263" s="70" t="s">
        <v>959</v>
      </c>
      <c r="J263" s="93">
        <f t="shared" si="2"/>
        <v>0</v>
      </c>
    </row>
    <row r="264" spans="1:10" x14ac:dyDescent="0.25">
      <c r="A264" s="80" t="s">
        <v>960</v>
      </c>
      <c r="B264" s="68" t="s">
        <v>741</v>
      </c>
      <c r="C264" s="91" t="s">
        <v>69</v>
      </c>
      <c r="D264" s="69">
        <v>364.55</v>
      </c>
      <c r="E264" s="68" t="s">
        <v>181</v>
      </c>
      <c r="F264" s="68" t="s">
        <v>125</v>
      </c>
      <c r="G264" s="69">
        <v>364.55</v>
      </c>
      <c r="H264" s="68" t="s">
        <v>742</v>
      </c>
      <c r="I264" s="70" t="s">
        <v>961</v>
      </c>
      <c r="J264" s="93">
        <f t="shared" si="2"/>
        <v>0</v>
      </c>
    </row>
    <row r="265" spans="1:10" x14ac:dyDescent="0.25">
      <c r="A265" s="80" t="s">
        <v>962</v>
      </c>
      <c r="B265" s="68" t="s">
        <v>741</v>
      </c>
      <c r="C265" s="91" t="s">
        <v>69</v>
      </c>
      <c r="D265" s="69">
        <v>364.55</v>
      </c>
      <c r="E265" s="68" t="s">
        <v>181</v>
      </c>
      <c r="F265" s="68" t="s">
        <v>125</v>
      </c>
      <c r="G265" s="69">
        <v>364.55</v>
      </c>
      <c r="H265" s="68" t="s">
        <v>742</v>
      </c>
      <c r="I265" s="70" t="s">
        <v>963</v>
      </c>
      <c r="J265" s="93">
        <f t="shared" si="2"/>
        <v>0</v>
      </c>
    </row>
    <row r="266" spans="1:10" x14ac:dyDescent="0.25">
      <c r="A266" s="80" t="s">
        <v>964</v>
      </c>
      <c r="B266" s="68" t="s">
        <v>741</v>
      </c>
      <c r="C266" s="91" t="s">
        <v>69</v>
      </c>
      <c r="D266" s="69">
        <v>364.55</v>
      </c>
      <c r="E266" s="68" t="s">
        <v>181</v>
      </c>
      <c r="F266" s="68" t="s">
        <v>125</v>
      </c>
      <c r="G266" s="69">
        <v>364.55</v>
      </c>
      <c r="H266" s="68" t="s">
        <v>742</v>
      </c>
      <c r="I266" s="70" t="s">
        <v>965</v>
      </c>
      <c r="J266" s="93">
        <f t="shared" si="2"/>
        <v>0</v>
      </c>
    </row>
    <row r="267" spans="1:10" x14ac:dyDescent="0.25">
      <c r="A267" s="80" t="s">
        <v>966</v>
      </c>
      <c r="B267" s="68" t="s">
        <v>741</v>
      </c>
      <c r="C267" s="91" t="s">
        <v>69</v>
      </c>
      <c r="D267" s="69">
        <v>364.55</v>
      </c>
      <c r="E267" s="68" t="s">
        <v>181</v>
      </c>
      <c r="F267" s="68" t="s">
        <v>125</v>
      </c>
      <c r="G267" s="69">
        <v>364.55</v>
      </c>
      <c r="H267" s="68" t="s">
        <v>742</v>
      </c>
      <c r="I267" s="70" t="s">
        <v>967</v>
      </c>
      <c r="J267" s="93">
        <f t="shared" si="2"/>
        <v>0</v>
      </c>
    </row>
    <row r="268" spans="1:10" x14ac:dyDescent="0.25">
      <c r="A268" s="80" t="s">
        <v>968</v>
      </c>
      <c r="B268" s="68" t="s">
        <v>741</v>
      </c>
      <c r="C268" s="91" t="s">
        <v>69</v>
      </c>
      <c r="D268" s="69">
        <v>364.55</v>
      </c>
      <c r="E268" s="68" t="s">
        <v>181</v>
      </c>
      <c r="F268" s="68" t="s">
        <v>125</v>
      </c>
      <c r="G268" s="69">
        <v>364.55</v>
      </c>
      <c r="H268" s="68" t="s">
        <v>742</v>
      </c>
      <c r="I268" s="70" t="s">
        <v>969</v>
      </c>
      <c r="J268" s="93">
        <f t="shared" si="2"/>
        <v>0</v>
      </c>
    </row>
    <row r="269" spans="1:10" x14ac:dyDescent="0.25">
      <c r="A269" s="80" t="s">
        <v>970</v>
      </c>
      <c r="B269" s="68" t="s">
        <v>741</v>
      </c>
      <c r="C269" s="91" t="s">
        <v>69</v>
      </c>
      <c r="D269" s="69">
        <v>364.55</v>
      </c>
      <c r="E269" s="68" t="s">
        <v>181</v>
      </c>
      <c r="F269" s="68" t="s">
        <v>125</v>
      </c>
      <c r="G269" s="69">
        <v>364.55</v>
      </c>
      <c r="H269" s="68" t="s">
        <v>742</v>
      </c>
      <c r="I269" s="70" t="s">
        <v>971</v>
      </c>
      <c r="J269" s="93">
        <f t="shared" si="2"/>
        <v>0</v>
      </c>
    </row>
    <row r="270" spans="1:10" x14ac:dyDescent="0.25">
      <c r="A270" s="80" t="s">
        <v>972</v>
      </c>
      <c r="B270" s="68" t="s">
        <v>741</v>
      </c>
      <c r="C270" s="91" t="s">
        <v>69</v>
      </c>
      <c r="D270" s="69">
        <v>364.55</v>
      </c>
      <c r="E270" s="68" t="s">
        <v>181</v>
      </c>
      <c r="F270" s="68" t="s">
        <v>125</v>
      </c>
      <c r="G270" s="69">
        <v>364.55</v>
      </c>
      <c r="H270" s="68" t="s">
        <v>742</v>
      </c>
      <c r="I270" s="70" t="s">
        <v>973</v>
      </c>
      <c r="J270" s="93">
        <f t="shared" si="2"/>
        <v>0</v>
      </c>
    </row>
    <row r="271" spans="1:10" x14ac:dyDescent="0.25">
      <c r="A271" s="80" t="s">
        <v>974</v>
      </c>
      <c r="B271" s="68" t="s">
        <v>741</v>
      </c>
      <c r="C271" s="91" t="s">
        <v>69</v>
      </c>
      <c r="D271" s="69">
        <v>364.55</v>
      </c>
      <c r="E271" s="68" t="s">
        <v>181</v>
      </c>
      <c r="F271" s="68" t="s">
        <v>125</v>
      </c>
      <c r="G271" s="69">
        <v>364.55</v>
      </c>
      <c r="H271" s="68" t="s">
        <v>742</v>
      </c>
      <c r="I271" s="70" t="s">
        <v>975</v>
      </c>
      <c r="J271" s="93">
        <f t="shared" si="2"/>
        <v>0</v>
      </c>
    </row>
    <row r="272" spans="1:10" x14ac:dyDescent="0.25">
      <c r="A272" s="80" t="s">
        <v>976</v>
      </c>
      <c r="B272" s="68" t="s">
        <v>741</v>
      </c>
      <c r="C272" s="91" t="s">
        <v>69</v>
      </c>
      <c r="D272" s="69">
        <v>364.55</v>
      </c>
      <c r="E272" s="68" t="s">
        <v>181</v>
      </c>
      <c r="F272" s="68" t="s">
        <v>125</v>
      </c>
      <c r="G272" s="69">
        <v>364.55</v>
      </c>
      <c r="H272" s="68" t="s">
        <v>742</v>
      </c>
      <c r="I272" s="70" t="s">
        <v>977</v>
      </c>
      <c r="J272" s="93">
        <f t="shared" si="2"/>
        <v>0</v>
      </c>
    </row>
    <row r="273" spans="1:10" x14ac:dyDescent="0.25">
      <c r="A273" s="80" t="s">
        <v>978</v>
      </c>
      <c r="B273" s="68" t="s">
        <v>741</v>
      </c>
      <c r="C273" s="91" t="s">
        <v>69</v>
      </c>
      <c r="D273" s="69">
        <v>364.55</v>
      </c>
      <c r="E273" s="68" t="s">
        <v>181</v>
      </c>
      <c r="F273" s="68" t="s">
        <v>125</v>
      </c>
      <c r="G273" s="69">
        <v>364.55</v>
      </c>
      <c r="H273" s="68" t="s">
        <v>742</v>
      </c>
      <c r="I273" s="70" t="s">
        <v>979</v>
      </c>
      <c r="J273" s="93">
        <f t="shared" si="2"/>
        <v>0</v>
      </c>
    </row>
    <row r="274" spans="1:10" x14ac:dyDescent="0.25">
      <c r="A274" s="80" t="s">
        <v>980</v>
      </c>
      <c r="B274" s="68" t="s">
        <v>741</v>
      </c>
      <c r="C274" s="91" t="s">
        <v>69</v>
      </c>
      <c r="D274" s="69">
        <v>364.55</v>
      </c>
      <c r="E274" s="68" t="s">
        <v>181</v>
      </c>
      <c r="F274" s="68" t="s">
        <v>125</v>
      </c>
      <c r="G274" s="69">
        <v>364.55</v>
      </c>
      <c r="H274" s="68" t="s">
        <v>742</v>
      </c>
      <c r="I274" s="70" t="s">
        <v>981</v>
      </c>
      <c r="J274" s="93">
        <f t="shared" si="2"/>
        <v>0</v>
      </c>
    </row>
    <row r="275" spans="1:10" x14ac:dyDescent="0.25">
      <c r="A275" s="80" t="s">
        <v>982</v>
      </c>
      <c r="B275" s="68" t="s">
        <v>741</v>
      </c>
      <c r="C275" s="91" t="s">
        <v>69</v>
      </c>
      <c r="D275" s="69">
        <v>364.55</v>
      </c>
      <c r="E275" s="68" t="s">
        <v>181</v>
      </c>
      <c r="F275" s="68" t="s">
        <v>125</v>
      </c>
      <c r="G275" s="69">
        <v>364.55</v>
      </c>
      <c r="H275" s="68" t="s">
        <v>742</v>
      </c>
      <c r="I275" s="70" t="s">
        <v>983</v>
      </c>
      <c r="J275" s="93">
        <f t="shared" si="2"/>
        <v>0</v>
      </c>
    </row>
    <row r="276" spans="1:10" x14ac:dyDescent="0.25">
      <c r="A276" s="80" t="s">
        <v>984</v>
      </c>
      <c r="B276" s="68" t="s">
        <v>741</v>
      </c>
      <c r="C276" s="91" t="s">
        <v>69</v>
      </c>
      <c r="D276" s="69">
        <v>364.55</v>
      </c>
      <c r="E276" s="68" t="s">
        <v>181</v>
      </c>
      <c r="F276" s="68" t="s">
        <v>125</v>
      </c>
      <c r="G276" s="69">
        <v>364.55</v>
      </c>
      <c r="H276" s="68" t="s">
        <v>742</v>
      </c>
      <c r="I276" s="70" t="s">
        <v>985</v>
      </c>
      <c r="J276" s="93">
        <f t="shared" si="2"/>
        <v>0</v>
      </c>
    </row>
    <row r="277" spans="1:10" x14ac:dyDescent="0.25">
      <c r="A277" s="80" t="s">
        <v>986</v>
      </c>
      <c r="B277" s="68" t="s">
        <v>741</v>
      </c>
      <c r="C277" s="91" t="s">
        <v>69</v>
      </c>
      <c r="D277" s="69">
        <v>364.55</v>
      </c>
      <c r="E277" s="68" t="s">
        <v>181</v>
      </c>
      <c r="F277" s="68" t="s">
        <v>125</v>
      </c>
      <c r="G277" s="69">
        <v>364.55</v>
      </c>
      <c r="H277" s="68" t="s">
        <v>742</v>
      </c>
      <c r="I277" s="70" t="s">
        <v>987</v>
      </c>
      <c r="J277" s="93">
        <f t="shared" si="2"/>
        <v>0</v>
      </c>
    </row>
    <row r="278" spans="1:10" x14ac:dyDescent="0.25">
      <c r="A278" s="80" t="s">
        <v>988</v>
      </c>
      <c r="B278" s="68" t="s">
        <v>741</v>
      </c>
      <c r="C278" s="91" t="s">
        <v>69</v>
      </c>
      <c r="D278" s="69">
        <v>364.55</v>
      </c>
      <c r="E278" s="68" t="s">
        <v>181</v>
      </c>
      <c r="F278" s="68" t="s">
        <v>125</v>
      </c>
      <c r="G278" s="69">
        <v>364.55</v>
      </c>
      <c r="H278" s="68" t="s">
        <v>742</v>
      </c>
      <c r="I278" s="70" t="s">
        <v>989</v>
      </c>
      <c r="J278" s="93">
        <f t="shared" si="2"/>
        <v>0</v>
      </c>
    </row>
    <row r="279" spans="1:10" x14ac:dyDescent="0.25">
      <c r="A279" s="80" t="s">
        <v>990</v>
      </c>
      <c r="B279" s="68" t="s">
        <v>741</v>
      </c>
      <c r="C279" s="91" t="s">
        <v>69</v>
      </c>
      <c r="D279" s="69">
        <v>364.55</v>
      </c>
      <c r="E279" s="68" t="s">
        <v>181</v>
      </c>
      <c r="F279" s="68" t="s">
        <v>125</v>
      </c>
      <c r="G279" s="69">
        <v>364.55</v>
      </c>
      <c r="H279" s="68" t="s">
        <v>742</v>
      </c>
      <c r="I279" s="70" t="s">
        <v>991</v>
      </c>
      <c r="J279" s="93">
        <f t="shared" si="2"/>
        <v>0</v>
      </c>
    </row>
    <row r="280" spans="1:10" x14ac:dyDescent="0.25">
      <c r="A280" s="80" t="s">
        <v>992</v>
      </c>
      <c r="B280" s="68" t="s">
        <v>741</v>
      </c>
      <c r="C280" s="91" t="s">
        <v>69</v>
      </c>
      <c r="D280" s="69">
        <v>364.55</v>
      </c>
      <c r="E280" s="68" t="s">
        <v>181</v>
      </c>
      <c r="F280" s="68" t="s">
        <v>125</v>
      </c>
      <c r="G280" s="69">
        <v>364.55</v>
      </c>
      <c r="H280" s="68" t="s">
        <v>742</v>
      </c>
      <c r="I280" s="70" t="s">
        <v>993</v>
      </c>
      <c r="J280" s="93">
        <f t="shared" si="2"/>
        <v>0</v>
      </c>
    </row>
    <row r="281" spans="1:10" x14ac:dyDescent="0.25">
      <c r="A281" s="80" t="s">
        <v>994</v>
      </c>
      <c r="B281" s="68" t="s">
        <v>741</v>
      </c>
      <c r="C281" s="91" t="s">
        <v>69</v>
      </c>
      <c r="D281" s="69">
        <v>364.55</v>
      </c>
      <c r="E281" s="68" t="s">
        <v>181</v>
      </c>
      <c r="F281" s="68" t="s">
        <v>125</v>
      </c>
      <c r="G281" s="69">
        <v>364.55</v>
      </c>
      <c r="H281" s="68" t="s">
        <v>742</v>
      </c>
      <c r="I281" s="70" t="s">
        <v>995</v>
      </c>
      <c r="J281" s="93">
        <f t="shared" ref="J281:J344" si="3">D281-G281</f>
        <v>0</v>
      </c>
    </row>
    <row r="282" spans="1:10" x14ac:dyDescent="0.25">
      <c r="A282" s="80" t="s">
        <v>996</v>
      </c>
      <c r="B282" s="68" t="s">
        <v>741</v>
      </c>
      <c r="C282" s="91" t="s">
        <v>69</v>
      </c>
      <c r="D282" s="69">
        <v>364.55</v>
      </c>
      <c r="E282" s="68" t="s">
        <v>181</v>
      </c>
      <c r="F282" s="68" t="s">
        <v>125</v>
      </c>
      <c r="G282" s="69">
        <v>364.55</v>
      </c>
      <c r="H282" s="68" t="s">
        <v>742</v>
      </c>
      <c r="I282" s="70" t="s">
        <v>997</v>
      </c>
      <c r="J282" s="93">
        <f t="shared" si="3"/>
        <v>0</v>
      </c>
    </row>
    <row r="283" spans="1:10" x14ac:dyDescent="0.25">
      <c r="A283" s="80" t="s">
        <v>998</v>
      </c>
      <c r="B283" s="68" t="s">
        <v>741</v>
      </c>
      <c r="C283" s="91" t="s">
        <v>69</v>
      </c>
      <c r="D283" s="69">
        <v>364.55</v>
      </c>
      <c r="E283" s="68" t="s">
        <v>181</v>
      </c>
      <c r="F283" s="68" t="s">
        <v>125</v>
      </c>
      <c r="G283" s="69">
        <v>364.55</v>
      </c>
      <c r="H283" s="68" t="s">
        <v>742</v>
      </c>
      <c r="I283" s="70" t="s">
        <v>999</v>
      </c>
      <c r="J283" s="93">
        <f t="shared" si="3"/>
        <v>0</v>
      </c>
    </row>
    <row r="284" spans="1:10" x14ac:dyDescent="0.25">
      <c r="A284" s="80" t="s">
        <v>794</v>
      </c>
      <c r="B284" s="68" t="s">
        <v>741</v>
      </c>
      <c r="C284" s="91" t="s">
        <v>69</v>
      </c>
      <c r="D284" s="69">
        <v>364.55</v>
      </c>
      <c r="E284" s="68" t="s">
        <v>181</v>
      </c>
      <c r="F284" s="68" t="s">
        <v>125</v>
      </c>
      <c r="G284" s="69">
        <v>364.55</v>
      </c>
      <c r="H284" s="68" t="s">
        <v>742</v>
      </c>
      <c r="I284" s="70" t="s">
        <v>1000</v>
      </c>
      <c r="J284" s="93">
        <f t="shared" si="3"/>
        <v>0</v>
      </c>
    </row>
    <row r="285" spans="1:10" x14ac:dyDescent="0.25">
      <c r="A285" s="80" t="s">
        <v>1001</v>
      </c>
      <c r="B285" s="68" t="s">
        <v>741</v>
      </c>
      <c r="C285" s="91" t="s">
        <v>69</v>
      </c>
      <c r="D285" s="69">
        <v>364.55</v>
      </c>
      <c r="E285" s="68" t="s">
        <v>181</v>
      </c>
      <c r="F285" s="68" t="s">
        <v>125</v>
      </c>
      <c r="G285" s="69">
        <v>364.55</v>
      </c>
      <c r="H285" s="68" t="s">
        <v>742</v>
      </c>
      <c r="I285" s="70" t="s">
        <v>1002</v>
      </c>
      <c r="J285" s="93">
        <f t="shared" si="3"/>
        <v>0</v>
      </c>
    </row>
    <row r="286" spans="1:10" x14ac:dyDescent="0.25">
      <c r="A286" s="80" t="s">
        <v>1003</v>
      </c>
      <c r="B286" s="68" t="s">
        <v>741</v>
      </c>
      <c r="C286" s="91" t="s">
        <v>69</v>
      </c>
      <c r="D286" s="69">
        <v>364.55</v>
      </c>
      <c r="E286" s="68" t="s">
        <v>181</v>
      </c>
      <c r="F286" s="68" t="s">
        <v>125</v>
      </c>
      <c r="G286" s="69">
        <v>364.55</v>
      </c>
      <c r="H286" s="68" t="s">
        <v>742</v>
      </c>
      <c r="I286" s="70" t="s">
        <v>1004</v>
      </c>
      <c r="J286" s="93">
        <f t="shared" si="3"/>
        <v>0</v>
      </c>
    </row>
    <row r="287" spans="1:10" x14ac:dyDescent="0.25">
      <c r="A287" s="80" t="s">
        <v>1005</v>
      </c>
      <c r="B287" s="68" t="s">
        <v>741</v>
      </c>
      <c r="C287" s="91" t="s">
        <v>69</v>
      </c>
      <c r="D287" s="69">
        <v>364.55</v>
      </c>
      <c r="E287" s="68" t="s">
        <v>181</v>
      </c>
      <c r="F287" s="68" t="s">
        <v>125</v>
      </c>
      <c r="G287" s="69">
        <v>364.55</v>
      </c>
      <c r="H287" s="68" t="s">
        <v>742</v>
      </c>
      <c r="I287" s="70" t="s">
        <v>1006</v>
      </c>
      <c r="J287" s="93">
        <f t="shared" si="3"/>
        <v>0</v>
      </c>
    </row>
    <row r="288" spans="1:10" x14ac:dyDescent="0.25">
      <c r="A288" s="80" t="s">
        <v>1007</v>
      </c>
      <c r="B288" s="68" t="s">
        <v>741</v>
      </c>
      <c r="C288" s="91" t="s">
        <v>69</v>
      </c>
      <c r="D288" s="69">
        <v>364.55</v>
      </c>
      <c r="E288" s="68" t="s">
        <v>181</v>
      </c>
      <c r="F288" s="68" t="s">
        <v>125</v>
      </c>
      <c r="G288" s="69">
        <v>364.55</v>
      </c>
      <c r="H288" s="68" t="s">
        <v>742</v>
      </c>
      <c r="I288" s="70" t="s">
        <v>1008</v>
      </c>
      <c r="J288" s="93">
        <f t="shared" si="3"/>
        <v>0</v>
      </c>
    </row>
    <row r="289" spans="1:10" x14ac:dyDescent="0.25">
      <c r="A289" s="80" t="s">
        <v>1009</v>
      </c>
      <c r="B289" s="68" t="s">
        <v>741</v>
      </c>
      <c r="C289" s="91" t="s">
        <v>69</v>
      </c>
      <c r="D289" s="69">
        <v>364.55</v>
      </c>
      <c r="E289" s="68" t="s">
        <v>181</v>
      </c>
      <c r="F289" s="68" t="s">
        <v>125</v>
      </c>
      <c r="G289" s="69">
        <v>364.55</v>
      </c>
      <c r="H289" s="68" t="s">
        <v>742</v>
      </c>
      <c r="I289" s="70" t="s">
        <v>1010</v>
      </c>
      <c r="J289" s="93">
        <f t="shared" si="3"/>
        <v>0</v>
      </c>
    </row>
    <row r="290" spans="1:10" x14ac:dyDescent="0.25">
      <c r="A290" s="80" t="s">
        <v>1011</v>
      </c>
      <c r="B290" s="68" t="s">
        <v>741</v>
      </c>
      <c r="C290" s="91" t="s">
        <v>69</v>
      </c>
      <c r="D290" s="69">
        <v>364.55</v>
      </c>
      <c r="E290" s="68" t="s">
        <v>181</v>
      </c>
      <c r="F290" s="68" t="s">
        <v>125</v>
      </c>
      <c r="G290" s="69">
        <v>364.55</v>
      </c>
      <c r="H290" s="68" t="s">
        <v>742</v>
      </c>
      <c r="I290" s="70" t="s">
        <v>1012</v>
      </c>
      <c r="J290" s="93">
        <f t="shared" si="3"/>
        <v>0</v>
      </c>
    </row>
    <row r="291" spans="1:10" x14ac:dyDescent="0.25">
      <c r="A291" s="80" t="s">
        <v>1013</v>
      </c>
      <c r="B291" s="68" t="s">
        <v>741</v>
      </c>
      <c r="C291" s="91" t="s">
        <v>69</v>
      </c>
      <c r="D291" s="69">
        <v>364.55</v>
      </c>
      <c r="E291" s="68" t="s">
        <v>181</v>
      </c>
      <c r="F291" s="68" t="s">
        <v>125</v>
      </c>
      <c r="G291" s="69">
        <v>364.55</v>
      </c>
      <c r="H291" s="68" t="s">
        <v>742</v>
      </c>
      <c r="I291" s="70" t="s">
        <v>1014</v>
      </c>
      <c r="J291" s="93">
        <f t="shared" si="3"/>
        <v>0</v>
      </c>
    </row>
    <row r="292" spans="1:10" x14ac:dyDescent="0.25">
      <c r="A292" s="80" t="s">
        <v>1015</v>
      </c>
      <c r="B292" s="68" t="s">
        <v>741</v>
      </c>
      <c r="C292" s="91" t="s">
        <v>69</v>
      </c>
      <c r="D292" s="69">
        <v>364.55</v>
      </c>
      <c r="E292" s="68" t="s">
        <v>181</v>
      </c>
      <c r="F292" s="68" t="s">
        <v>125</v>
      </c>
      <c r="G292" s="69">
        <v>364.55</v>
      </c>
      <c r="H292" s="68" t="s">
        <v>742</v>
      </c>
      <c r="I292" s="70" t="s">
        <v>1016</v>
      </c>
      <c r="J292" s="93">
        <f t="shared" si="3"/>
        <v>0</v>
      </c>
    </row>
    <row r="293" spans="1:10" x14ac:dyDescent="0.25">
      <c r="A293" s="80" t="s">
        <v>1017</v>
      </c>
      <c r="B293" s="68" t="s">
        <v>1018</v>
      </c>
      <c r="C293" s="91" t="s">
        <v>142</v>
      </c>
      <c r="D293" s="69">
        <v>361.83</v>
      </c>
      <c r="E293" s="68" t="s">
        <v>181</v>
      </c>
      <c r="F293" s="68" t="s">
        <v>423</v>
      </c>
      <c r="G293" s="69">
        <v>361.83</v>
      </c>
      <c r="H293" s="68" t="s">
        <v>1019</v>
      </c>
      <c r="I293" s="70" t="s">
        <v>1020</v>
      </c>
      <c r="J293" s="93">
        <f t="shared" si="3"/>
        <v>0</v>
      </c>
    </row>
    <row r="294" spans="1:10" x14ac:dyDescent="0.25">
      <c r="A294" s="80" t="s">
        <v>1021</v>
      </c>
      <c r="B294" s="68" t="s">
        <v>1018</v>
      </c>
      <c r="C294" s="91" t="s">
        <v>142</v>
      </c>
      <c r="D294" s="69">
        <v>361.83</v>
      </c>
      <c r="E294" s="68" t="s">
        <v>181</v>
      </c>
      <c r="F294" s="68" t="s">
        <v>423</v>
      </c>
      <c r="G294" s="69">
        <v>361.83</v>
      </c>
      <c r="H294" s="68" t="s">
        <v>1019</v>
      </c>
      <c r="I294" s="70" t="s">
        <v>1022</v>
      </c>
      <c r="J294" s="93">
        <f t="shared" si="3"/>
        <v>0</v>
      </c>
    </row>
    <row r="295" spans="1:10" ht="28.5" x14ac:dyDescent="0.25">
      <c r="A295" s="80" t="s">
        <v>1023</v>
      </c>
      <c r="B295" s="68" t="s">
        <v>1018</v>
      </c>
      <c r="C295" s="91" t="s">
        <v>142</v>
      </c>
      <c r="D295" s="69">
        <v>361.83</v>
      </c>
      <c r="E295" s="68" t="s">
        <v>181</v>
      </c>
      <c r="F295" s="68" t="s">
        <v>423</v>
      </c>
      <c r="G295" s="69">
        <v>361.83</v>
      </c>
      <c r="H295" s="68" t="s">
        <v>1019</v>
      </c>
      <c r="I295" s="70" t="s">
        <v>1024</v>
      </c>
      <c r="J295" s="93">
        <f t="shared" si="3"/>
        <v>0</v>
      </c>
    </row>
    <row r="296" spans="1:10" x14ac:dyDescent="0.25">
      <c r="A296" s="80" t="s">
        <v>1025</v>
      </c>
      <c r="B296" s="68" t="s">
        <v>1026</v>
      </c>
      <c r="C296" s="91" t="s">
        <v>142</v>
      </c>
      <c r="D296" s="69">
        <v>498.15</v>
      </c>
      <c r="E296" s="68" t="s">
        <v>181</v>
      </c>
      <c r="F296" s="68" t="s">
        <v>429</v>
      </c>
      <c r="G296" s="69">
        <v>498.15</v>
      </c>
      <c r="H296" s="68" t="s">
        <v>1027</v>
      </c>
      <c r="I296" s="70" t="s">
        <v>1028</v>
      </c>
      <c r="J296" s="93">
        <f t="shared" si="3"/>
        <v>0</v>
      </c>
    </row>
    <row r="297" spans="1:10" x14ac:dyDescent="0.25">
      <c r="A297" s="80" t="s">
        <v>1029</v>
      </c>
      <c r="B297" s="68" t="s">
        <v>1026</v>
      </c>
      <c r="C297" s="91" t="s">
        <v>142</v>
      </c>
      <c r="D297" s="69">
        <v>498.15</v>
      </c>
      <c r="E297" s="68" t="s">
        <v>181</v>
      </c>
      <c r="F297" s="68" t="s">
        <v>429</v>
      </c>
      <c r="G297" s="69">
        <v>498.15</v>
      </c>
      <c r="H297" s="68" t="s">
        <v>1027</v>
      </c>
      <c r="I297" s="70" t="s">
        <v>1030</v>
      </c>
      <c r="J297" s="93">
        <f t="shared" si="3"/>
        <v>0</v>
      </c>
    </row>
    <row r="298" spans="1:10" x14ac:dyDescent="0.25">
      <c r="A298" s="80" t="s">
        <v>1031</v>
      </c>
      <c r="B298" s="68" t="s">
        <v>1026</v>
      </c>
      <c r="C298" s="91" t="s">
        <v>142</v>
      </c>
      <c r="D298" s="69">
        <v>498.15</v>
      </c>
      <c r="E298" s="68" t="s">
        <v>181</v>
      </c>
      <c r="F298" s="68" t="s">
        <v>429</v>
      </c>
      <c r="G298" s="69">
        <v>498.15</v>
      </c>
      <c r="H298" s="68" t="s">
        <v>1027</v>
      </c>
      <c r="I298" s="70" t="s">
        <v>1032</v>
      </c>
      <c r="J298" s="93">
        <f t="shared" si="3"/>
        <v>0</v>
      </c>
    </row>
    <row r="299" spans="1:10" x14ac:dyDescent="0.25">
      <c r="A299" s="80" t="s">
        <v>1033</v>
      </c>
      <c r="B299" s="68" t="s">
        <v>1026</v>
      </c>
      <c r="C299" s="91" t="s">
        <v>142</v>
      </c>
      <c r="D299" s="69">
        <v>498.15</v>
      </c>
      <c r="E299" s="68" t="s">
        <v>181</v>
      </c>
      <c r="F299" s="68" t="s">
        <v>429</v>
      </c>
      <c r="G299" s="69">
        <v>498.15</v>
      </c>
      <c r="H299" s="68" t="s">
        <v>1027</v>
      </c>
      <c r="I299" s="70" t="s">
        <v>1034</v>
      </c>
      <c r="J299" s="93">
        <f t="shared" si="3"/>
        <v>0</v>
      </c>
    </row>
    <row r="300" spans="1:10" x14ac:dyDescent="0.25">
      <c r="A300" s="80" t="s">
        <v>1035</v>
      </c>
      <c r="B300" s="68" t="s">
        <v>1026</v>
      </c>
      <c r="C300" s="91" t="s">
        <v>142</v>
      </c>
      <c r="D300" s="69">
        <v>498.15</v>
      </c>
      <c r="E300" s="68" t="s">
        <v>181</v>
      </c>
      <c r="F300" s="68" t="s">
        <v>429</v>
      </c>
      <c r="G300" s="69">
        <v>498.15</v>
      </c>
      <c r="H300" s="68" t="s">
        <v>1027</v>
      </c>
      <c r="I300" s="70" t="s">
        <v>1036</v>
      </c>
      <c r="J300" s="93">
        <f t="shared" si="3"/>
        <v>0</v>
      </c>
    </row>
    <row r="301" spans="1:10" x14ac:dyDescent="0.25">
      <c r="A301" s="80" t="s">
        <v>1037</v>
      </c>
      <c r="B301" s="68" t="s">
        <v>1026</v>
      </c>
      <c r="C301" s="91" t="s">
        <v>142</v>
      </c>
      <c r="D301" s="69">
        <v>498.15</v>
      </c>
      <c r="E301" s="68" t="s">
        <v>181</v>
      </c>
      <c r="F301" s="68" t="s">
        <v>429</v>
      </c>
      <c r="G301" s="69">
        <v>498.15</v>
      </c>
      <c r="H301" s="68" t="s">
        <v>1027</v>
      </c>
      <c r="I301" s="70" t="s">
        <v>1038</v>
      </c>
      <c r="J301" s="93">
        <f t="shared" si="3"/>
        <v>0</v>
      </c>
    </row>
    <row r="302" spans="1:10" x14ac:dyDescent="0.25">
      <c r="A302" s="80" t="s">
        <v>1039</v>
      </c>
      <c r="B302" s="68" t="s">
        <v>1026</v>
      </c>
      <c r="C302" s="91" t="s">
        <v>142</v>
      </c>
      <c r="D302" s="69">
        <v>498.15</v>
      </c>
      <c r="E302" s="68" t="s">
        <v>181</v>
      </c>
      <c r="F302" s="68" t="s">
        <v>429</v>
      </c>
      <c r="G302" s="69">
        <v>498.15</v>
      </c>
      <c r="H302" s="68" t="s">
        <v>1027</v>
      </c>
      <c r="I302" s="70" t="s">
        <v>1040</v>
      </c>
      <c r="J302" s="93">
        <f t="shared" si="3"/>
        <v>0</v>
      </c>
    </row>
    <row r="303" spans="1:10" x14ac:dyDescent="0.25">
      <c r="A303" s="80" t="s">
        <v>1041</v>
      </c>
      <c r="B303" s="68" t="s">
        <v>1026</v>
      </c>
      <c r="C303" s="91" t="s">
        <v>142</v>
      </c>
      <c r="D303" s="69">
        <v>498.15</v>
      </c>
      <c r="E303" s="68" t="s">
        <v>181</v>
      </c>
      <c r="F303" s="68" t="s">
        <v>429</v>
      </c>
      <c r="G303" s="69">
        <v>498.15</v>
      </c>
      <c r="H303" s="68" t="s">
        <v>1027</v>
      </c>
      <c r="I303" s="70" t="s">
        <v>1042</v>
      </c>
      <c r="J303" s="93">
        <f t="shared" si="3"/>
        <v>0</v>
      </c>
    </row>
    <row r="304" spans="1:10" x14ac:dyDescent="0.25">
      <c r="A304" s="80" t="s">
        <v>1043</v>
      </c>
      <c r="B304" s="68" t="s">
        <v>1026</v>
      </c>
      <c r="C304" s="91" t="s">
        <v>142</v>
      </c>
      <c r="D304" s="69">
        <v>498.15</v>
      </c>
      <c r="E304" s="68" t="s">
        <v>181</v>
      </c>
      <c r="F304" s="68" t="s">
        <v>429</v>
      </c>
      <c r="G304" s="69">
        <v>498.15</v>
      </c>
      <c r="H304" s="68" t="s">
        <v>1027</v>
      </c>
      <c r="I304" s="70" t="s">
        <v>1044</v>
      </c>
      <c r="J304" s="93">
        <f t="shared" si="3"/>
        <v>0</v>
      </c>
    </row>
    <row r="305" spans="1:10" x14ac:dyDescent="0.25">
      <c r="A305" s="80" t="s">
        <v>1045</v>
      </c>
      <c r="B305" s="68" t="s">
        <v>1026</v>
      </c>
      <c r="C305" s="91" t="s">
        <v>142</v>
      </c>
      <c r="D305" s="69">
        <v>498.15</v>
      </c>
      <c r="E305" s="68" t="s">
        <v>181</v>
      </c>
      <c r="F305" s="68" t="s">
        <v>429</v>
      </c>
      <c r="G305" s="69">
        <v>498.15</v>
      </c>
      <c r="H305" s="68" t="s">
        <v>1027</v>
      </c>
      <c r="I305" s="70" t="s">
        <v>1046</v>
      </c>
      <c r="J305" s="93">
        <f t="shared" si="3"/>
        <v>0</v>
      </c>
    </row>
    <row r="306" spans="1:10" x14ac:dyDescent="0.25">
      <c r="A306" s="80" t="s">
        <v>1047</v>
      </c>
      <c r="B306" s="68" t="s">
        <v>1026</v>
      </c>
      <c r="C306" s="91" t="s">
        <v>142</v>
      </c>
      <c r="D306" s="69">
        <v>498.15</v>
      </c>
      <c r="E306" s="68" t="s">
        <v>181</v>
      </c>
      <c r="F306" s="68" t="s">
        <v>429</v>
      </c>
      <c r="G306" s="69">
        <v>498.15</v>
      </c>
      <c r="H306" s="68" t="s">
        <v>1027</v>
      </c>
      <c r="I306" s="70" t="s">
        <v>1048</v>
      </c>
      <c r="J306" s="93">
        <f t="shared" si="3"/>
        <v>0</v>
      </c>
    </row>
    <row r="307" spans="1:10" x14ac:dyDescent="0.25">
      <c r="A307" s="80" t="s">
        <v>1049</v>
      </c>
      <c r="B307" s="68" t="s">
        <v>1026</v>
      </c>
      <c r="C307" s="91" t="s">
        <v>142</v>
      </c>
      <c r="D307" s="69">
        <v>498.15</v>
      </c>
      <c r="E307" s="68" t="s">
        <v>181</v>
      </c>
      <c r="F307" s="68" t="s">
        <v>429</v>
      </c>
      <c r="G307" s="69">
        <v>498.15</v>
      </c>
      <c r="H307" s="68" t="s">
        <v>1027</v>
      </c>
      <c r="I307" s="70" t="s">
        <v>1050</v>
      </c>
      <c r="J307" s="93">
        <f t="shared" si="3"/>
        <v>0</v>
      </c>
    </row>
    <row r="308" spans="1:10" x14ac:dyDescent="0.25">
      <c r="A308" s="80" t="s">
        <v>1051</v>
      </c>
      <c r="B308" s="68" t="s">
        <v>1026</v>
      </c>
      <c r="C308" s="91" t="s">
        <v>142</v>
      </c>
      <c r="D308" s="69">
        <v>498.15</v>
      </c>
      <c r="E308" s="68" t="s">
        <v>181</v>
      </c>
      <c r="F308" s="68" t="s">
        <v>429</v>
      </c>
      <c r="G308" s="69">
        <v>498.15</v>
      </c>
      <c r="H308" s="68" t="s">
        <v>1027</v>
      </c>
      <c r="I308" s="70" t="s">
        <v>1052</v>
      </c>
      <c r="J308" s="93">
        <f t="shared" si="3"/>
        <v>0</v>
      </c>
    </row>
    <row r="309" spans="1:10" x14ac:dyDescent="0.25">
      <c r="A309" s="80" t="s">
        <v>1053</v>
      </c>
      <c r="B309" s="68" t="s">
        <v>1026</v>
      </c>
      <c r="C309" s="91" t="s">
        <v>142</v>
      </c>
      <c r="D309" s="69">
        <v>498.15</v>
      </c>
      <c r="E309" s="68" t="s">
        <v>181</v>
      </c>
      <c r="F309" s="68" t="s">
        <v>429</v>
      </c>
      <c r="G309" s="69">
        <v>498.15</v>
      </c>
      <c r="H309" s="68" t="s">
        <v>1027</v>
      </c>
      <c r="I309" s="70" t="s">
        <v>1054</v>
      </c>
      <c r="J309" s="93">
        <f t="shared" si="3"/>
        <v>0</v>
      </c>
    </row>
    <row r="310" spans="1:10" x14ac:dyDescent="0.25">
      <c r="A310" s="80" t="s">
        <v>1055</v>
      </c>
      <c r="B310" s="68" t="s">
        <v>1026</v>
      </c>
      <c r="C310" s="91" t="s">
        <v>142</v>
      </c>
      <c r="D310" s="69">
        <v>498.15</v>
      </c>
      <c r="E310" s="68" t="s">
        <v>181</v>
      </c>
      <c r="F310" s="68" t="s">
        <v>429</v>
      </c>
      <c r="G310" s="69">
        <v>498.15</v>
      </c>
      <c r="H310" s="68" t="s">
        <v>1027</v>
      </c>
      <c r="I310" s="70" t="s">
        <v>1056</v>
      </c>
      <c r="J310" s="93">
        <f t="shared" si="3"/>
        <v>0</v>
      </c>
    </row>
    <row r="311" spans="1:10" x14ac:dyDescent="0.25">
      <c r="A311" s="80" t="s">
        <v>1057</v>
      </c>
      <c r="B311" s="68" t="s">
        <v>1026</v>
      </c>
      <c r="C311" s="91" t="s">
        <v>142</v>
      </c>
      <c r="D311" s="69">
        <v>498.15</v>
      </c>
      <c r="E311" s="68" t="s">
        <v>181</v>
      </c>
      <c r="F311" s="68" t="s">
        <v>429</v>
      </c>
      <c r="G311" s="69">
        <v>498.15</v>
      </c>
      <c r="H311" s="68" t="s">
        <v>1027</v>
      </c>
      <c r="I311" s="70" t="s">
        <v>1058</v>
      </c>
      <c r="J311" s="93">
        <f t="shared" si="3"/>
        <v>0</v>
      </c>
    </row>
    <row r="312" spans="1:10" x14ac:dyDescent="0.25">
      <c r="A312" s="80" t="s">
        <v>1059</v>
      </c>
      <c r="B312" s="68" t="s">
        <v>1026</v>
      </c>
      <c r="C312" s="91" t="s">
        <v>142</v>
      </c>
      <c r="D312" s="69">
        <v>498.15</v>
      </c>
      <c r="E312" s="68" t="s">
        <v>181</v>
      </c>
      <c r="F312" s="68" t="s">
        <v>429</v>
      </c>
      <c r="G312" s="69">
        <v>498.15</v>
      </c>
      <c r="H312" s="68" t="s">
        <v>1027</v>
      </c>
      <c r="I312" s="70" t="s">
        <v>1060</v>
      </c>
      <c r="J312" s="93">
        <f t="shared" si="3"/>
        <v>0</v>
      </c>
    </row>
    <row r="313" spans="1:10" x14ac:dyDescent="0.25">
      <c r="A313" s="80" t="s">
        <v>1061</v>
      </c>
      <c r="B313" s="68" t="s">
        <v>1026</v>
      </c>
      <c r="C313" s="91" t="s">
        <v>142</v>
      </c>
      <c r="D313" s="69">
        <v>498.15</v>
      </c>
      <c r="E313" s="68" t="s">
        <v>181</v>
      </c>
      <c r="F313" s="68" t="s">
        <v>429</v>
      </c>
      <c r="G313" s="69">
        <v>498.15</v>
      </c>
      <c r="H313" s="68" t="s">
        <v>1027</v>
      </c>
      <c r="I313" s="70" t="s">
        <v>1062</v>
      </c>
      <c r="J313" s="93">
        <f t="shared" si="3"/>
        <v>0</v>
      </c>
    </row>
    <row r="314" spans="1:10" x14ac:dyDescent="0.25">
      <c r="A314" s="80" t="s">
        <v>1063</v>
      </c>
      <c r="B314" s="68" t="s">
        <v>1026</v>
      </c>
      <c r="C314" s="91" t="s">
        <v>142</v>
      </c>
      <c r="D314" s="69">
        <v>498.15</v>
      </c>
      <c r="E314" s="68" t="s">
        <v>181</v>
      </c>
      <c r="F314" s="68" t="s">
        <v>429</v>
      </c>
      <c r="G314" s="69">
        <v>498.15</v>
      </c>
      <c r="H314" s="68" t="s">
        <v>1027</v>
      </c>
      <c r="I314" s="70" t="s">
        <v>1064</v>
      </c>
      <c r="J314" s="93">
        <f t="shared" si="3"/>
        <v>0</v>
      </c>
    </row>
    <row r="315" spans="1:10" x14ac:dyDescent="0.25">
      <c r="A315" s="80" t="s">
        <v>1065</v>
      </c>
      <c r="B315" s="68" t="s">
        <v>1026</v>
      </c>
      <c r="C315" s="91" t="s">
        <v>142</v>
      </c>
      <c r="D315" s="69">
        <v>498.15</v>
      </c>
      <c r="E315" s="68" t="s">
        <v>181</v>
      </c>
      <c r="F315" s="68" t="s">
        <v>429</v>
      </c>
      <c r="G315" s="69">
        <v>498.15</v>
      </c>
      <c r="H315" s="68" t="s">
        <v>1027</v>
      </c>
      <c r="I315" s="70" t="s">
        <v>1066</v>
      </c>
      <c r="J315" s="93">
        <f t="shared" si="3"/>
        <v>0</v>
      </c>
    </row>
    <row r="316" spans="1:10" x14ac:dyDescent="0.25">
      <c r="A316" s="67" t="s">
        <v>1067</v>
      </c>
      <c r="B316" s="68" t="s">
        <v>1068</v>
      </c>
      <c r="C316" s="91" t="s">
        <v>428</v>
      </c>
      <c r="D316" s="69">
        <v>564.57000000000005</v>
      </c>
      <c r="E316" s="68" t="s">
        <v>181</v>
      </c>
      <c r="F316" s="68" t="s">
        <v>429</v>
      </c>
      <c r="G316" s="92">
        <f>D316*0.4</f>
        <v>225.82800000000003</v>
      </c>
      <c r="H316" s="68" t="s">
        <v>1069</v>
      </c>
      <c r="I316" s="67" t="s">
        <v>1070</v>
      </c>
      <c r="J316" s="93">
        <f t="shared" si="3"/>
        <v>338.74200000000002</v>
      </c>
    </row>
    <row r="317" spans="1:10" x14ac:dyDescent="0.25">
      <c r="A317" s="67" t="s">
        <v>1071</v>
      </c>
      <c r="B317" s="68" t="s">
        <v>1068</v>
      </c>
      <c r="C317" s="91" t="s">
        <v>428</v>
      </c>
      <c r="D317" s="69">
        <v>564.57000000000005</v>
      </c>
      <c r="E317" s="68" t="s">
        <v>181</v>
      </c>
      <c r="F317" s="68" t="s">
        <v>429</v>
      </c>
      <c r="G317" s="92">
        <f t="shared" ref="G317:G375" si="4">D317*0.4</f>
        <v>225.82800000000003</v>
      </c>
      <c r="H317" s="68" t="s">
        <v>1069</v>
      </c>
      <c r="I317" s="67" t="s">
        <v>1072</v>
      </c>
      <c r="J317" s="93">
        <f t="shared" si="3"/>
        <v>338.74200000000002</v>
      </c>
    </row>
    <row r="318" spans="1:10" x14ac:dyDescent="0.25">
      <c r="A318" s="67" t="s">
        <v>1073</v>
      </c>
      <c r="B318" s="68" t="s">
        <v>1068</v>
      </c>
      <c r="C318" s="91" t="s">
        <v>428</v>
      </c>
      <c r="D318" s="69">
        <v>564.57000000000005</v>
      </c>
      <c r="E318" s="68" t="s">
        <v>181</v>
      </c>
      <c r="F318" s="68" t="s">
        <v>429</v>
      </c>
      <c r="G318" s="92">
        <f t="shared" si="4"/>
        <v>225.82800000000003</v>
      </c>
      <c r="H318" s="68" t="s">
        <v>1069</v>
      </c>
      <c r="I318" s="67" t="s">
        <v>1074</v>
      </c>
      <c r="J318" s="93">
        <f t="shared" si="3"/>
        <v>338.74200000000002</v>
      </c>
    </row>
    <row r="319" spans="1:10" x14ac:dyDescent="0.25">
      <c r="A319" s="67" t="s">
        <v>1075</v>
      </c>
      <c r="B319" s="68" t="s">
        <v>1068</v>
      </c>
      <c r="C319" s="91" t="s">
        <v>428</v>
      </c>
      <c r="D319" s="69">
        <v>564.57000000000005</v>
      </c>
      <c r="E319" s="68" t="s">
        <v>181</v>
      </c>
      <c r="F319" s="68" t="s">
        <v>429</v>
      </c>
      <c r="G319" s="92">
        <f t="shared" si="4"/>
        <v>225.82800000000003</v>
      </c>
      <c r="H319" s="68" t="s">
        <v>1069</v>
      </c>
      <c r="I319" s="67" t="s">
        <v>1076</v>
      </c>
      <c r="J319" s="93">
        <f t="shared" si="3"/>
        <v>338.74200000000002</v>
      </c>
    </row>
    <row r="320" spans="1:10" x14ac:dyDescent="0.25">
      <c r="A320" s="67" t="s">
        <v>1077</v>
      </c>
      <c r="B320" s="68" t="s">
        <v>1068</v>
      </c>
      <c r="C320" s="91" t="s">
        <v>428</v>
      </c>
      <c r="D320" s="69">
        <v>564.57000000000005</v>
      </c>
      <c r="E320" s="68" t="s">
        <v>181</v>
      </c>
      <c r="F320" s="68" t="s">
        <v>429</v>
      </c>
      <c r="G320" s="92">
        <f t="shared" si="4"/>
        <v>225.82800000000003</v>
      </c>
      <c r="H320" s="68" t="s">
        <v>1069</v>
      </c>
      <c r="I320" s="67" t="s">
        <v>1078</v>
      </c>
      <c r="J320" s="93">
        <f t="shared" si="3"/>
        <v>338.74200000000002</v>
      </c>
    </row>
    <row r="321" spans="1:10" x14ac:dyDescent="0.25">
      <c r="A321" s="67" t="s">
        <v>1079</v>
      </c>
      <c r="B321" s="68" t="s">
        <v>1068</v>
      </c>
      <c r="C321" s="91" t="s">
        <v>428</v>
      </c>
      <c r="D321" s="69">
        <v>564.57000000000005</v>
      </c>
      <c r="E321" s="68" t="s">
        <v>181</v>
      </c>
      <c r="F321" s="68" t="s">
        <v>429</v>
      </c>
      <c r="G321" s="92">
        <f t="shared" si="4"/>
        <v>225.82800000000003</v>
      </c>
      <c r="H321" s="68" t="s">
        <v>1069</v>
      </c>
      <c r="I321" s="67" t="s">
        <v>1080</v>
      </c>
      <c r="J321" s="93">
        <f t="shared" si="3"/>
        <v>338.74200000000002</v>
      </c>
    </row>
    <row r="322" spans="1:10" x14ac:dyDescent="0.25">
      <c r="A322" s="67" t="s">
        <v>1081</v>
      </c>
      <c r="B322" s="68" t="s">
        <v>1068</v>
      </c>
      <c r="C322" s="91" t="s">
        <v>428</v>
      </c>
      <c r="D322" s="69">
        <v>564.57000000000005</v>
      </c>
      <c r="E322" s="68" t="s">
        <v>181</v>
      </c>
      <c r="F322" s="68" t="s">
        <v>429</v>
      </c>
      <c r="G322" s="92">
        <f t="shared" si="4"/>
        <v>225.82800000000003</v>
      </c>
      <c r="H322" s="68" t="s">
        <v>1069</v>
      </c>
      <c r="I322" s="67" t="s">
        <v>1082</v>
      </c>
      <c r="J322" s="93">
        <f t="shared" si="3"/>
        <v>338.74200000000002</v>
      </c>
    </row>
    <row r="323" spans="1:10" x14ac:dyDescent="0.25">
      <c r="A323" s="67" t="s">
        <v>1083</v>
      </c>
      <c r="B323" s="68" t="s">
        <v>1068</v>
      </c>
      <c r="C323" s="91" t="s">
        <v>428</v>
      </c>
      <c r="D323" s="69">
        <v>564.57000000000005</v>
      </c>
      <c r="E323" s="68" t="s">
        <v>181</v>
      </c>
      <c r="F323" s="68" t="s">
        <v>429</v>
      </c>
      <c r="G323" s="92">
        <f t="shared" si="4"/>
        <v>225.82800000000003</v>
      </c>
      <c r="H323" s="68" t="s">
        <v>1069</v>
      </c>
      <c r="I323" s="67" t="s">
        <v>1084</v>
      </c>
      <c r="J323" s="93">
        <f t="shared" si="3"/>
        <v>338.74200000000002</v>
      </c>
    </row>
    <row r="324" spans="1:10" x14ac:dyDescent="0.25">
      <c r="A324" s="67" t="s">
        <v>1085</v>
      </c>
      <c r="B324" s="68" t="s">
        <v>1068</v>
      </c>
      <c r="C324" s="91" t="s">
        <v>428</v>
      </c>
      <c r="D324" s="69">
        <v>564.57000000000005</v>
      </c>
      <c r="E324" s="68" t="s">
        <v>181</v>
      </c>
      <c r="F324" s="68" t="s">
        <v>429</v>
      </c>
      <c r="G324" s="92">
        <f t="shared" si="4"/>
        <v>225.82800000000003</v>
      </c>
      <c r="H324" s="68" t="s">
        <v>1069</v>
      </c>
      <c r="I324" s="67" t="s">
        <v>1086</v>
      </c>
      <c r="J324" s="93">
        <f t="shared" si="3"/>
        <v>338.74200000000002</v>
      </c>
    </row>
    <row r="325" spans="1:10" x14ac:dyDescent="0.25">
      <c r="A325" s="67" t="s">
        <v>1087</v>
      </c>
      <c r="B325" s="68" t="s">
        <v>1068</v>
      </c>
      <c r="C325" s="91" t="s">
        <v>428</v>
      </c>
      <c r="D325" s="69">
        <v>564.57000000000005</v>
      </c>
      <c r="E325" s="68" t="s">
        <v>181</v>
      </c>
      <c r="F325" s="68" t="s">
        <v>429</v>
      </c>
      <c r="G325" s="92">
        <f t="shared" si="4"/>
        <v>225.82800000000003</v>
      </c>
      <c r="H325" s="68" t="s">
        <v>1069</v>
      </c>
      <c r="I325" s="67" t="s">
        <v>1088</v>
      </c>
      <c r="J325" s="93">
        <f t="shared" si="3"/>
        <v>338.74200000000002</v>
      </c>
    </row>
    <row r="326" spans="1:10" x14ac:dyDescent="0.25">
      <c r="A326" s="67" t="s">
        <v>1089</v>
      </c>
      <c r="B326" s="68" t="s">
        <v>1068</v>
      </c>
      <c r="C326" s="91" t="s">
        <v>428</v>
      </c>
      <c r="D326" s="69">
        <v>564.57000000000005</v>
      </c>
      <c r="E326" s="68" t="s">
        <v>181</v>
      </c>
      <c r="F326" s="68" t="s">
        <v>429</v>
      </c>
      <c r="G326" s="92">
        <f t="shared" si="4"/>
        <v>225.82800000000003</v>
      </c>
      <c r="H326" s="68" t="s">
        <v>1069</v>
      </c>
      <c r="I326" s="67" t="s">
        <v>1090</v>
      </c>
      <c r="J326" s="93">
        <f t="shared" si="3"/>
        <v>338.74200000000002</v>
      </c>
    </row>
    <row r="327" spans="1:10" x14ac:dyDescent="0.25">
      <c r="A327" s="67" t="s">
        <v>1091</v>
      </c>
      <c r="B327" s="68" t="s">
        <v>1068</v>
      </c>
      <c r="C327" s="91" t="s">
        <v>428</v>
      </c>
      <c r="D327" s="69">
        <v>564.57000000000005</v>
      </c>
      <c r="E327" s="68" t="s">
        <v>181</v>
      </c>
      <c r="F327" s="68" t="s">
        <v>429</v>
      </c>
      <c r="G327" s="92">
        <f t="shared" si="4"/>
        <v>225.82800000000003</v>
      </c>
      <c r="H327" s="68" t="s">
        <v>1069</v>
      </c>
      <c r="I327" s="67" t="s">
        <v>1092</v>
      </c>
      <c r="J327" s="93">
        <f t="shared" si="3"/>
        <v>338.74200000000002</v>
      </c>
    </row>
    <row r="328" spans="1:10" x14ac:dyDescent="0.25">
      <c r="A328" s="67" t="s">
        <v>1093</v>
      </c>
      <c r="B328" s="68" t="s">
        <v>1068</v>
      </c>
      <c r="C328" s="91" t="s">
        <v>428</v>
      </c>
      <c r="D328" s="69">
        <v>564.57000000000005</v>
      </c>
      <c r="E328" s="68" t="s">
        <v>181</v>
      </c>
      <c r="F328" s="68" t="s">
        <v>429</v>
      </c>
      <c r="G328" s="92">
        <f t="shared" si="4"/>
        <v>225.82800000000003</v>
      </c>
      <c r="H328" s="68" t="s">
        <v>1069</v>
      </c>
      <c r="I328" s="67" t="s">
        <v>1094</v>
      </c>
      <c r="J328" s="93">
        <f t="shared" si="3"/>
        <v>338.74200000000002</v>
      </c>
    </row>
    <row r="329" spans="1:10" x14ac:dyDescent="0.25">
      <c r="A329" s="67" t="s">
        <v>1095</v>
      </c>
      <c r="B329" s="68" t="s">
        <v>1068</v>
      </c>
      <c r="C329" s="91" t="s">
        <v>428</v>
      </c>
      <c r="D329" s="69">
        <v>564.57000000000005</v>
      </c>
      <c r="E329" s="68" t="s">
        <v>181</v>
      </c>
      <c r="F329" s="68" t="s">
        <v>429</v>
      </c>
      <c r="G329" s="92">
        <f t="shared" si="4"/>
        <v>225.82800000000003</v>
      </c>
      <c r="H329" s="68" t="s">
        <v>1069</v>
      </c>
      <c r="I329" s="67" t="s">
        <v>1096</v>
      </c>
      <c r="J329" s="93">
        <f t="shared" si="3"/>
        <v>338.74200000000002</v>
      </c>
    </row>
    <row r="330" spans="1:10" x14ac:dyDescent="0.25">
      <c r="A330" s="67" t="s">
        <v>1097</v>
      </c>
      <c r="B330" s="68" t="s">
        <v>1068</v>
      </c>
      <c r="C330" s="91" t="s">
        <v>428</v>
      </c>
      <c r="D330" s="69">
        <v>564.57000000000005</v>
      </c>
      <c r="E330" s="68" t="s">
        <v>181</v>
      </c>
      <c r="F330" s="68" t="s">
        <v>429</v>
      </c>
      <c r="G330" s="92">
        <f t="shared" si="4"/>
        <v>225.82800000000003</v>
      </c>
      <c r="H330" s="68" t="s">
        <v>1069</v>
      </c>
      <c r="I330" s="67" t="s">
        <v>1098</v>
      </c>
      <c r="J330" s="93">
        <f t="shared" si="3"/>
        <v>338.74200000000002</v>
      </c>
    </row>
    <row r="331" spans="1:10" x14ac:dyDescent="0.25">
      <c r="A331" s="67" t="s">
        <v>1099</v>
      </c>
      <c r="B331" s="68" t="s">
        <v>1068</v>
      </c>
      <c r="C331" s="91" t="s">
        <v>428</v>
      </c>
      <c r="D331" s="69">
        <v>564.57000000000005</v>
      </c>
      <c r="E331" s="68" t="s">
        <v>181</v>
      </c>
      <c r="F331" s="68" t="s">
        <v>429</v>
      </c>
      <c r="G331" s="92">
        <f t="shared" si="4"/>
        <v>225.82800000000003</v>
      </c>
      <c r="H331" s="68" t="s">
        <v>1069</v>
      </c>
      <c r="I331" s="67" t="s">
        <v>1100</v>
      </c>
      <c r="J331" s="93">
        <f t="shared" si="3"/>
        <v>338.74200000000002</v>
      </c>
    </row>
    <row r="332" spans="1:10" x14ac:dyDescent="0.25">
      <c r="A332" s="67" t="s">
        <v>1101</v>
      </c>
      <c r="B332" s="68" t="s">
        <v>1068</v>
      </c>
      <c r="C332" s="91" t="s">
        <v>428</v>
      </c>
      <c r="D332" s="69">
        <v>564.57000000000005</v>
      </c>
      <c r="E332" s="68" t="s">
        <v>181</v>
      </c>
      <c r="F332" s="68" t="s">
        <v>429</v>
      </c>
      <c r="G332" s="92">
        <f t="shared" si="4"/>
        <v>225.82800000000003</v>
      </c>
      <c r="H332" s="68" t="s">
        <v>1069</v>
      </c>
      <c r="I332" s="67" t="s">
        <v>1102</v>
      </c>
      <c r="J332" s="93">
        <f t="shared" si="3"/>
        <v>338.74200000000002</v>
      </c>
    </row>
    <row r="333" spans="1:10" x14ac:dyDescent="0.25">
      <c r="A333" s="67" t="s">
        <v>1103</v>
      </c>
      <c r="B333" s="68" t="s">
        <v>1068</v>
      </c>
      <c r="C333" s="91" t="s">
        <v>428</v>
      </c>
      <c r="D333" s="69">
        <v>564.57000000000005</v>
      </c>
      <c r="E333" s="68" t="s">
        <v>181</v>
      </c>
      <c r="F333" s="68" t="s">
        <v>429</v>
      </c>
      <c r="G333" s="92">
        <f t="shared" si="4"/>
        <v>225.82800000000003</v>
      </c>
      <c r="H333" s="68" t="s">
        <v>1069</v>
      </c>
      <c r="I333" s="67" t="s">
        <v>1104</v>
      </c>
      <c r="J333" s="93">
        <f t="shared" si="3"/>
        <v>338.74200000000002</v>
      </c>
    </row>
    <row r="334" spans="1:10" x14ac:dyDescent="0.25">
      <c r="A334" s="67" t="s">
        <v>1105</v>
      </c>
      <c r="B334" s="68" t="s">
        <v>1068</v>
      </c>
      <c r="C334" s="91" t="s">
        <v>428</v>
      </c>
      <c r="D334" s="69">
        <v>564.57000000000005</v>
      </c>
      <c r="E334" s="68" t="s">
        <v>181</v>
      </c>
      <c r="F334" s="68" t="s">
        <v>429</v>
      </c>
      <c r="G334" s="92">
        <f t="shared" si="4"/>
        <v>225.82800000000003</v>
      </c>
      <c r="H334" s="68" t="s">
        <v>1069</v>
      </c>
      <c r="I334" s="67" t="s">
        <v>1106</v>
      </c>
      <c r="J334" s="93">
        <f t="shared" si="3"/>
        <v>338.74200000000002</v>
      </c>
    </row>
    <row r="335" spans="1:10" x14ac:dyDescent="0.25">
      <c r="A335" s="67" t="s">
        <v>1107</v>
      </c>
      <c r="B335" s="68" t="s">
        <v>1068</v>
      </c>
      <c r="C335" s="91" t="s">
        <v>428</v>
      </c>
      <c r="D335" s="69">
        <v>564.57000000000005</v>
      </c>
      <c r="E335" s="68" t="s">
        <v>181</v>
      </c>
      <c r="F335" s="68" t="s">
        <v>429</v>
      </c>
      <c r="G335" s="92">
        <f t="shared" si="4"/>
        <v>225.82800000000003</v>
      </c>
      <c r="H335" s="68" t="s">
        <v>1069</v>
      </c>
      <c r="I335" s="67" t="s">
        <v>1108</v>
      </c>
      <c r="J335" s="93">
        <f t="shared" si="3"/>
        <v>338.74200000000002</v>
      </c>
    </row>
    <row r="336" spans="1:10" x14ac:dyDescent="0.25">
      <c r="A336" s="67" t="s">
        <v>1109</v>
      </c>
      <c r="B336" s="68" t="s">
        <v>1068</v>
      </c>
      <c r="C336" s="91" t="s">
        <v>428</v>
      </c>
      <c r="D336" s="69">
        <v>564.57000000000005</v>
      </c>
      <c r="E336" s="68" t="s">
        <v>181</v>
      </c>
      <c r="F336" s="68" t="s">
        <v>429</v>
      </c>
      <c r="G336" s="92">
        <f t="shared" si="4"/>
        <v>225.82800000000003</v>
      </c>
      <c r="H336" s="68" t="s">
        <v>1069</v>
      </c>
      <c r="I336" s="67" t="s">
        <v>1110</v>
      </c>
      <c r="J336" s="93">
        <f t="shared" si="3"/>
        <v>338.74200000000002</v>
      </c>
    </row>
    <row r="337" spans="1:10" x14ac:dyDescent="0.25">
      <c r="A337" s="67" t="s">
        <v>1111</v>
      </c>
      <c r="B337" s="68" t="s">
        <v>1068</v>
      </c>
      <c r="C337" s="91" t="s">
        <v>428</v>
      </c>
      <c r="D337" s="69">
        <v>564.57000000000005</v>
      </c>
      <c r="E337" s="68" t="s">
        <v>181</v>
      </c>
      <c r="F337" s="68" t="s">
        <v>429</v>
      </c>
      <c r="G337" s="92">
        <f t="shared" si="4"/>
        <v>225.82800000000003</v>
      </c>
      <c r="H337" s="68" t="s">
        <v>1069</v>
      </c>
      <c r="I337" s="67" t="s">
        <v>1112</v>
      </c>
      <c r="J337" s="93">
        <f t="shared" si="3"/>
        <v>338.74200000000002</v>
      </c>
    </row>
    <row r="338" spans="1:10" x14ac:dyDescent="0.25">
      <c r="A338" s="67" t="s">
        <v>1113</v>
      </c>
      <c r="B338" s="68" t="s">
        <v>1068</v>
      </c>
      <c r="C338" s="91" t="s">
        <v>428</v>
      </c>
      <c r="D338" s="69">
        <v>564.57000000000005</v>
      </c>
      <c r="E338" s="68" t="s">
        <v>181</v>
      </c>
      <c r="F338" s="68" t="s">
        <v>429</v>
      </c>
      <c r="G338" s="92">
        <f t="shared" si="4"/>
        <v>225.82800000000003</v>
      </c>
      <c r="H338" s="68" t="s">
        <v>1069</v>
      </c>
      <c r="I338" s="67" t="s">
        <v>1114</v>
      </c>
      <c r="J338" s="93">
        <f t="shared" si="3"/>
        <v>338.74200000000002</v>
      </c>
    </row>
    <row r="339" spans="1:10" x14ac:dyDescent="0.25">
      <c r="A339" s="67" t="s">
        <v>1115</v>
      </c>
      <c r="B339" s="68" t="s">
        <v>1068</v>
      </c>
      <c r="C339" s="91" t="s">
        <v>428</v>
      </c>
      <c r="D339" s="69">
        <v>564.57000000000005</v>
      </c>
      <c r="E339" s="68" t="s">
        <v>181</v>
      </c>
      <c r="F339" s="68" t="s">
        <v>429</v>
      </c>
      <c r="G339" s="92">
        <f t="shared" si="4"/>
        <v>225.82800000000003</v>
      </c>
      <c r="H339" s="68" t="s">
        <v>1069</v>
      </c>
      <c r="I339" s="67" t="s">
        <v>1116</v>
      </c>
      <c r="J339" s="93">
        <f t="shared" si="3"/>
        <v>338.74200000000002</v>
      </c>
    </row>
    <row r="340" spans="1:10" x14ac:dyDescent="0.25">
      <c r="A340" s="67" t="s">
        <v>1117</v>
      </c>
      <c r="B340" s="68" t="s">
        <v>1068</v>
      </c>
      <c r="C340" s="91" t="s">
        <v>428</v>
      </c>
      <c r="D340" s="69">
        <v>564.57000000000005</v>
      </c>
      <c r="E340" s="68" t="s">
        <v>181</v>
      </c>
      <c r="F340" s="68" t="s">
        <v>429</v>
      </c>
      <c r="G340" s="92">
        <f t="shared" si="4"/>
        <v>225.82800000000003</v>
      </c>
      <c r="H340" s="68" t="s">
        <v>1069</v>
      </c>
      <c r="I340" s="67" t="s">
        <v>1118</v>
      </c>
      <c r="J340" s="93">
        <f t="shared" si="3"/>
        <v>338.74200000000002</v>
      </c>
    </row>
    <row r="341" spans="1:10" x14ac:dyDescent="0.25">
      <c r="A341" s="67" t="s">
        <v>1119</v>
      </c>
      <c r="B341" s="68" t="s">
        <v>1068</v>
      </c>
      <c r="C341" s="91" t="s">
        <v>428</v>
      </c>
      <c r="D341" s="69">
        <v>564.57000000000005</v>
      </c>
      <c r="E341" s="68" t="s">
        <v>181</v>
      </c>
      <c r="F341" s="68" t="s">
        <v>429</v>
      </c>
      <c r="G341" s="92">
        <f t="shared" si="4"/>
        <v>225.82800000000003</v>
      </c>
      <c r="H341" s="68" t="s">
        <v>1069</v>
      </c>
      <c r="I341" s="67" t="s">
        <v>1120</v>
      </c>
      <c r="J341" s="93">
        <f t="shared" si="3"/>
        <v>338.74200000000002</v>
      </c>
    </row>
    <row r="342" spans="1:10" x14ac:dyDescent="0.25">
      <c r="A342" s="67" t="s">
        <v>1121</v>
      </c>
      <c r="B342" s="68" t="s">
        <v>1068</v>
      </c>
      <c r="C342" s="91" t="s">
        <v>428</v>
      </c>
      <c r="D342" s="69">
        <v>564.57000000000005</v>
      </c>
      <c r="E342" s="68" t="s">
        <v>181</v>
      </c>
      <c r="F342" s="68" t="s">
        <v>429</v>
      </c>
      <c r="G342" s="92">
        <f t="shared" si="4"/>
        <v>225.82800000000003</v>
      </c>
      <c r="H342" s="68" t="s">
        <v>1069</v>
      </c>
      <c r="I342" s="67" t="s">
        <v>1122</v>
      </c>
      <c r="J342" s="93">
        <f t="shared" si="3"/>
        <v>338.74200000000002</v>
      </c>
    </row>
    <row r="343" spans="1:10" x14ac:dyDescent="0.25">
      <c r="A343" s="67" t="s">
        <v>1123</v>
      </c>
      <c r="B343" s="68" t="s">
        <v>1068</v>
      </c>
      <c r="C343" s="91" t="s">
        <v>428</v>
      </c>
      <c r="D343" s="69">
        <v>564.57000000000005</v>
      </c>
      <c r="E343" s="68" t="s">
        <v>181</v>
      </c>
      <c r="F343" s="68" t="s">
        <v>429</v>
      </c>
      <c r="G343" s="92">
        <f t="shared" si="4"/>
        <v>225.82800000000003</v>
      </c>
      <c r="H343" s="68" t="s">
        <v>1069</v>
      </c>
      <c r="I343" s="67" t="s">
        <v>1124</v>
      </c>
      <c r="J343" s="93">
        <f t="shared" si="3"/>
        <v>338.74200000000002</v>
      </c>
    </row>
    <row r="344" spans="1:10" x14ac:dyDescent="0.25">
      <c r="A344" s="67" t="s">
        <v>1125</v>
      </c>
      <c r="B344" s="68" t="s">
        <v>1068</v>
      </c>
      <c r="C344" s="91" t="s">
        <v>428</v>
      </c>
      <c r="D344" s="69">
        <v>564.57000000000005</v>
      </c>
      <c r="E344" s="68" t="s">
        <v>181</v>
      </c>
      <c r="F344" s="68" t="s">
        <v>429</v>
      </c>
      <c r="G344" s="92">
        <f t="shared" si="4"/>
        <v>225.82800000000003</v>
      </c>
      <c r="H344" s="68" t="s">
        <v>1069</v>
      </c>
      <c r="I344" s="67" t="s">
        <v>1126</v>
      </c>
      <c r="J344" s="93">
        <f t="shared" si="3"/>
        <v>338.74200000000002</v>
      </c>
    </row>
    <row r="345" spans="1:10" x14ac:dyDescent="0.25">
      <c r="A345" s="67" t="s">
        <v>1127</v>
      </c>
      <c r="B345" s="68" t="s">
        <v>1068</v>
      </c>
      <c r="C345" s="91" t="s">
        <v>428</v>
      </c>
      <c r="D345" s="69">
        <v>564.57000000000005</v>
      </c>
      <c r="E345" s="68" t="s">
        <v>181</v>
      </c>
      <c r="F345" s="68" t="s">
        <v>429</v>
      </c>
      <c r="G345" s="92">
        <f t="shared" si="4"/>
        <v>225.82800000000003</v>
      </c>
      <c r="H345" s="68" t="s">
        <v>1069</v>
      </c>
      <c r="I345" s="67" t="s">
        <v>1128</v>
      </c>
      <c r="J345" s="93">
        <f t="shared" ref="J345:J375" si="5">D345-G345</f>
        <v>338.74200000000002</v>
      </c>
    </row>
    <row r="346" spans="1:10" x14ac:dyDescent="0.25">
      <c r="A346" s="67" t="s">
        <v>1129</v>
      </c>
      <c r="B346" s="68" t="s">
        <v>1068</v>
      </c>
      <c r="C346" s="91" t="s">
        <v>428</v>
      </c>
      <c r="D346" s="69">
        <v>564.57000000000005</v>
      </c>
      <c r="E346" s="68" t="s">
        <v>181</v>
      </c>
      <c r="F346" s="68" t="s">
        <v>429</v>
      </c>
      <c r="G346" s="92">
        <f t="shared" si="4"/>
        <v>225.82800000000003</v>
      </c>
      <c r="H346" s="68">
        <v>43451</v>
      </c>
      <c r="I346" s="67" t="s">
        <v>1130</v>
      </c>
      <c r="J346" s="93">
        <f t="shared" si="5"/>
        <v>338.74200000000002</v>
      </c>
    </row>
    <row r="347" spans="1:10" x14ac:dyDescent="0.25">
      <c r="A347" s="67" t="s">
        <v>1131</v>
      </c>
      <c r="B347" s="68" t="s">
        <v>1068</v>
      </c>
      <c r="C347" s="91" t="s">
        <v>428</v>
      </c>
      <c r="D347" s="69">
        <v>564.57000000000005</v>
      </c>
      <c r="E347" s="68" t="s">
        <v>181</v>
      </c>
      <c r="F347" s="68" t="s">
        <v>429</v>
      </c>
      <c r="G347" s="92">
        <f t="shared" si="4"/>
        <v>225.82800000000003</v>
      </c>
      <c r="H347" s="68">
        <v>43451</v>
      </c>
      <c r="I347" s="67" t="s">
        <v>1132</v>
      </c>
      <c r="J347" s="93">
        <f t="shared" si="5"/>
        <v>338.74200000000002</v>
      </c>
    </row>
    <row r="348" spans="1:10" x14ac:dyDescent="0.25">
      <c r="A348" s="67" t="s">
        <v>1133</v>
      </c>
      <c r="B348" s="68" t="s">
        <v>1068</v>
      </c>
      <c r="C348" s="91" t="s">
        <v>428</v>
      </c>
      <c r="D348" s="69">
        <v>564.57000000000005</v>
      </c>
      <c r="E348" s="68" t="s">
        <v>181</v>
      </c>
      <c r="F348" s="68" t="s">
        <v>429</v>
      </c>
      <c r="G348" s="92">
        <f t="shared" si="4"/>
        <v>225.82800000000003</v>
      </c>
      <c r="H348" s="68">
        <v>43451</v>
      </c>
      <c r="I348" s="67" t="s">
        <v>1134</v>
      </c>
      <c r="J348" s="93">
        <f t="shared" si="5"/>
        <v>338.74200000000002</v>
      </c>
    </row>
    <row r="349" spans="1:10" x14ac:dyDescent="0.25">
      <c r="A349" s="67"/>
      <c r="B349" s="68" t="s">
        <v>1068</v>
      </c>
      <c r="C349" s="91" t="s">
        <v>428</v>
      </c>
      <c r="D349" s="69">
        <v>564.57000000000005</v>
      </c>
      <c r="E349" s="68" t="s">
        <v>181</v>
      </c>
      <c r="F349" s="68" t="s">
        <v>429</v>
      </c>
      <c r="G349" s="92">
        <f t="shared" si="4"/>
        <v>225.82800000000003</v>
      </c>
      <c r="H349" s="68">
        <v>43268</v>
      </c>
      <c r="I349" s="67" t="s">
        <v>1135</v>
      </c>
      <c r="J349" s="93">
        <f t="shared" si="5"/>
        <v>338.74200000000002</v>
      </c>
    </row>
    <row r="350" spans="1:10" x14ac:dyDescent="0.25">
      <c r="A350" s="67"/>
      <c r="B350" s="68" t="s">
        <v>1068</v>
      </c>
      <c r="C350" s="91" t="s">
        <v>428</v>
      </c>
      <c r="D350" s="69">
        <v>564.57000000000005</v>
      </c>
      <c r="E350" s="68" t="s">
        <v>181</v>
      </c>
      <c r="F350" s="68" t="s">
        <v>429</v>
      </c>
      <c r="G350" s="92">
        <f t="shared" si="4"/>
        <v>225.82800000000003</v>
      </c>
      <c r="H350" s="68">
        <v>43451</v>
      </c>
      <c r="I350" s="67" t="s">
        <v>1136</v>
      </c>
      <c r="J350" s="93">
        <f t="shared" si="5"/>
        <v>338.74200000000002</v>
      </c>
    </row>
    <row r="351" spans="1:10" x14ac:dyDescent="0.25">
      <c r="A351" s="67"/>
      <c r="B351" s="68" t="s">
        <v>1068</v>
      </c>
      <c r="C351" s="91" t="s">
        <v>428</v>
      </c>
      <c r="D351" s="69">
        <v>564.57000000000005</v>
      </c>
      <c r="E351" s="68" t="s">
        <v>181</v>
      </c>
      <c r="F351" s="68" t="s">
        <v>429</v>
      </c>
      <c r="G351" s="92">
        <f t="shared" si="4"/>
        <v>225.82800000000003</v>
      </c>
      <c r="H351" s="68">
        <v>43451</v>
      </c>
      <c r="I351" s="67" t="s">
        <v>1137</v>
      </c>
      <c r="J351" s="93">
        <f t="shared" si="5"/>
        <v>338.74200000000002</v>
      </c>
    </row>
    <row r="352" spans="1:10" x14ac:dyDescent="0.25">
      <c r="A352" s="67" t="s">
        <v>1138</v>
      </c>
      <c r="B352" s="68" t="s">
        <v>1068</v>
      </c>
      <c r="C352" s="91" t="s">
        <v>428</v>
      </c>
      <c r="D352" s="69">
        <v>564.57000000000005</v>
      </c>
      <c r="E352" s="68" t="s">
        <v>181</v>
      </c>
      <c r="F352" s="68" t="s">
        <v>429</v>
      </c>
      <c r="G352" s="92">
        <f t="shared" si="4"/>
        <v>225.82800000000003</v>
      </c>
      <c r="H352" s="68">
        <v>43451</v>
      </c>
      <c r="I352" s="67" t="s">
        <v>1139</v>
      </c>
      <c r="J352" s="93">
        <f t="shared" si="5"/>
        <v>338.74200000000002</v>
      </c>
    </row>
    <row r="353" spans="1:10" x14ac:dyDescent="0.25">
      <c r="A353" s="67"/>
      <c r="B353" s="68" t="s">
        <v>1068</v>
      </c>
      <c r="C353" s="91" t="s">
        <v>428</v>
      </c>
      <c r="D353" s="69">
        <v>564.57000000000005</v>
      </c>
      <c r="E353" s="68" t="s">
        <v>181</v>
      </c>
      <c r="F353" s="68" t="s">
        <v>429</v>
      </c>
      <c r="G353" s="92">
        <f t="shared" si="4"/>
        <v>225.82800000000003</v>
      </c>
      <c r="H353" s="68">
        <v>43451</v>
      </c>
      <c r="I353" s="67" t="s">
        <v>1140</v>
      </c>
      <c r="J353" s="93">
        <f t="shared" si="5"/>
        <v>338.74200000000002</v>
      </c>
    </row>
    <row r="354" spans="1:10" x14ac:dyDescent="0.25">
      <c r="A354" s="67"/>
      <c r="B354" s="68" t="s">
        <v>1068</v>
      </c>
      <c r="C354" s="91" t="s">
        <v>428</v>
      </c>
      <c r="D354" s="69">
        <v>564.57000000000005</v>
      </c>
      <c r="E354" s="68" t="s">
        <v>181</v>
      </c>
      <c r="F354" s="68" t="s">
        <v>429</v>
      </c>
      <c r="G354" s="92">
        <f t="shared" si="4"/>
        <v>225.82800000000003</v>
      </c>
      <c r="H354" s="68">
        <v>43451</v>
      </c>
      <c r="I354" s="67" t="s">
        <v>1141</v>
      </c>
      <c r="J354" s="93">
        <f t="shared" si="5"/>
        <v>338.74200000000002</v>
      </c>
    </row>
    <row r="355" spans="1:10" x14ac:dyDescent="0.25">
      <c r="A355" s="67"/>
      <c r="B355" s="68" t="s">
        <v>1068</v>
      </c>
      <c r="C355" s="91" t="s">
        <v>428</v>
      </c>
      <c r="D355" s="69">
        <v>564.57000000000005</v>
      </c>
      <c r="E355" s="68" t="s">
        <v>181</v>
      </c>
      <c r="F355" s="68" t="s">
        <v>429</v>
      </c>
      <c r="G355" s="92">
        <f t="shared" si="4"/>
        <v>225.82800000000003</v>
      </c>
      <c r="H355" s="68">
        <v>43451</v>
      </c>
      <c r="I355" s="67" t="s">
        <v>1142</v>
      </c>
      <c r="J355" s="93">
        <f t="shared" si="5"/>
        <v>338.74200000000002</v>
      </c>
    </row>
    <row r="356" spans="1:10" x14ac:dyDescent="0.25">
      <c r="A356" s="67"/>
      <c r="B356" s="68" t="s">
        <v>1068</v>
      </c>
      <c r="C356" s="91" t="s">
        <v>428</v>
      </c>
      <c r="D356" s="69">
        <v>564.57000000000005</v>
      </c>
      <c r="E356" s="68" t="s">
        <v>181</v>
      </c>
      <c r="F356" s="68" t="s">
        <v>429</v>
      </c>
      <c r="G356" s="92">
        <f t="shared" si="4"/>
        <v>225.82800000000003</v>
      </c>
      <c r="H356" s="68">
        <v>43451</v>
      </c>
      <c r="I356" s="67" t="s">
        <v>1143</v>
      </c>
      <c r="J356" s="93">
        <f t="shared" si="5"/>
        <v>338.74200000000002</v>
      </c>
    </row>
    <row r="357" spans="1:10" x14ac:dyDescent="0.25">
      <c r="A357" s="67"/>
      <c r="B357" s="68" t="s">
        <v>1068</v>
      </c>
      <c r="C357" s="91" t="s">
        <v>428</v>
      </c>
      <c r="D357" s="69">
        <v>564.57000000000005</v>
      </c>
      <c r="E357" s="68" t="s">
        <v>181</v>
      </c>
      <c r="F357" s="68" t="s">
        <v>429</v>
      </c>
      <c r="G357" s="92">
        <f t="shared" si="4"/>
        <v>225.82800000000003</v>
      </c>
      <c r="H357" s="68">
        <v>43451</v>
      </c>
      <c r="I357" s="67" t="s">
        <v>1144</v>
      </c>
      <c r="J357" s="93">
        <f t="shared" si="5"/>
        <v>338.74200000000002</v>
      </c>
    </row>
    <row r="358" spans="1:10" x14ac:dyDescent="0.25">
      <c r="A358" s="67" t="s">
        <v>1145</v>
      </c>
      <c r="B358" s="68" t="s">
        <v>1068</v>
      </c>
      <c r="C358" s="91" t="s">
        <v>428</v>
      </c>
      <c r="D358" s="69">
        <v>564.57000000000005</v>
      </c>
      <c r="E358" s="68" t="s">
        <v>181</v>
      </c>
      <c r="F358" s="68" t="s">
        <v>429</v>
      </c>
      <c r="G358" s="92">
        <f t="shared" si="4"/>
        <v>225.82800000000003</v>
      </c>
      <c r="H358" s="68">
        <v>43451</v>
      </c>
      <c r="I358" s="67" t="s">
        <v>1146</v>
      </c>
      <c r="J358" s="93">
        <f t="shared" si="5"/>
        <v>338.74200000000002</v>
      </c>
    </row>
    <row r="359" spans="1:10" x14ac:dyDescent="0.25">
      <c r="A359" s="67" t="s">
        <v>1147</v>
      </c>
      <c r="B359" s="68" t="s">
        <v>1068</v>
      </c>
      <c r="C359" s="91" t="s">
        <v>428</v>
      </c>
      <c r="D359" s="69">
        <v>564.57000000000005</v>
      </c>
      <c r="E359" s="68" t="s">
        <v>181</v>
      </c>
      <c r="F359" s="68" t="s">
        <v>429</v>
      </c>
      <c r="G359" s="92">
        <f t="shared" si="4"/>
        <v>225.82800000000003</v>
      </c>
      <c r="H359" s="68">
        <v>43451</v>
      </c>
      <c r="I359" s="67" t="s">
        <v>1148</v>
      </c>
      <c r="J359" s="93">
        <f t="shared" si="5"/>
        <v>338.74200000000002</v>
      </c>
    </row>
    <row r="360" spans="1:10" x14ac:dyDescent="0.25">
      <c r="A360" s="67"/>
      <c r="B360" s="68" t="s">
        <v>1068</v>
      </c>
      <c r="C360" s="91" t="s">
        <v>428</v>
      </c>
      <c r="D360" s="69">
        <v>564.57000000000005</v>
      </c>
      <c r="E360" s="68" t="s">
        <v>181</v>
      </c>
      <c r="F360" s="68" t="s">
        <v>429</v>
      </c>
      <c r="G360" s="92">
        <f t="shared" si="4"/>
        <v>225.82800000000003</v>
      </c>
      <c r="H360" s="68">
        <v>43451</v>
      </c>
      <c r="I360" s="67" t="s">
        <v>1149</v>
      </c>
      <c r="J360" s="93">
        <f t="shared" si="5"/>
        <v>338.74200000000002</v>
      </c>
    </row>
    <row r="361" spans="1:10" x14ac:dyDescent="0.25">
      <c r="A361" s="67"/>
      <c r="B361" s="68" t="s">
        <v>1068</v>
      </c>
      <c r="C361" s="91" t="s">
        <v>428</v>
      </c>
      <c r="D361" s="69">
        <v>564.57000000000005</v>
      </c>
      <c r="E361" s="68" t="s">
        <v>181</v>
      </c>
      <c r="F361" s="68" t="s">
        <v>429</v>
      </c>
      <c r="G361" s="92">
        <f t="shared" si="4"/>
        <v>225.82800000000003</v>
      </c>
      <c r="H361" s="68">
        <v>43451</v>
      </c>
      <c r="I361" s="67" t="s">
        <v>1150</v>
      </c>
      <c r="J361" s="93">
        <f t="shared" si="5"/>
        <v>338.74200000000002</v>
      </c>
    </row>
    <row r="362" spans="1:10" x14ac:dyDescent="0.25">
      <c r="A362" s="67"/>
      <c r="B362" s="68" t="s">
        <v>1068</v>
      </c>
      <c r="C362" s="91" t="s">
        <v>428</v>
      </c>
      <c r="D362" s="69">
        <v>564.57000000000005</v>
      </c>
      <c r="E362" s="68" t="s">
        <v>181</v>
      </c>
      <c r="F362" s="68" t="s">
        <v>429</v>
      </c>
      <c r="G362" s="92">
        <f t="shared" si="4"/>
        <v>225.82800000000003</v>
      </c>
      <c r="H362" s="68">
        <v>43451</v>
      </c>
      <c r="I362" s="67" t="s">
        <v>1151</v>
      </c>
      <c r="J362" s="93">
        <f t="shared" si="5"/>
        <v>338.74200000000002</v>
      </c>
    </row>
    <row r="363" spans="1:10" x14ac:dyDescent="0.25">
      <c r="A363" s="67" t="s">
        <v>1152</v>
      </c>
      <c r="B363" s="68" t="s">
        <v>1068</v>
      </c>
      <c r="C363" s="91" t="s">
        <v>428</v>
      </c>
      <c r="D363" s="69">
        <v>564.57000000000005</v>
      </c>
      <c r="E363" s="68" t="s">
        <v>181</v>
      </c>
      <c r="F363" s="68" t="s">
        <v>429</v>
      </c>
      <c r="G363" s="92">
        <f t="shared" si="4"/>
        <v>225.82800000000003</v>
      </c>
      <c r="H363" s="68">
        <v>43451</v>
      </c>
      <c r="I363" s="67" t="s">
        <v>1153</v>
      </c>
      <c r="J363" s="93">
        <f t="shared" si="5"/>
        <v>338.74200000000002</v>
      </c>
    </row>
    <row r="364" spans="1:10" x14ac:dyDescent="0.25">
      <c r="A364" s="67"/>
      <c r="B364" s="68" t="s">
        <v>1068</v>
      </c>
      <c r="C364" s="91" t="s">
        <v>428</v>
      </c>
      <c r="D364" s="69">
        <v>564.57000000000005</v>
      </c>
      <c r="E364" s="68" t="s">
        <v>181</v>
      </c>
      <c r="F364" s="68" t="s">
        <v>429</v>
      </c>
      <c r="G364" s="92">
        <f t="shared" si="4"/>
        <v>225.82800000000003</v>
      </c>
      <c r="H364" s="68">
        <v>43451</v>
      </c>
      <c r="I364" s="67" t="s">
        <v>1154</v>
      </c>
      <c r="J364" s="93">
        <f t="shared" si="5"/>
        <v>338.74200000000002</v>
      </c>
    </row>
    <row r="365" spans="1:10" x14ac:dyDescent="0.25">
      <c r="A365" s="67"/>
      <c r="B365" s="68" t="s">
        <v>1068</v>
      </c>
      <c r="C365" s="91" t="s">
        <v>428</v>
      </c>
      <c r="D365" s="69">
        <v>564.57000000000005</v>
      </c>
      <c r="E365" s="68" t="s">
        <v>181</v>
      </c>
      <c r="F365" s="68" t="s">
        <v>429</v>
      </c>
      <c r="G365" s="92">
        <f t="shared" si="4"/>
        <v>225.82800000000003</v>
      </c>
      <c r="H365" s="68">
        <v>43451</v>
      </c>
      <c r="I365" s="67" t="s">
        <v>1155</v>
      </c>
      <c r="J365" s="93">
        <f t="shared" si="5"/>
        <v>338.74200000000002</v>
      </c>
    </row>
    <row r="366" spans="1:10" x14ac:dyDescent="0.25">
      <c r="A366" s="67"/>
      <c r="B366" s="68" t="s">
        <v>1068</v>
      </c>
      <c r="C366" s="91" t="s">
        <v>428</v>
      </c>
      <c r="D366" s="69">
        <v>564.57000000000005</v>
      </c>
      <c r="E366" s="68" t="s">
        <v>181</v>
      </c>
      <c r="F366" s="68" t="s">
        <v>429</v>
      </c>
      <c r="G366" s="92">
        <f t="shared" si="4"/>
        <v>225.82800000000003</v>
      </c>
      <c r="H366" s="68">
        <v>43451</v>
      </c>
      <c r="I366" s="67" t="s">
        <v>1156</v>
      </c>
      <c r="J366" s="93">
        <f t="shared" si="5"/>
        <v>338.74200000000002</v>
      </c>
    </row>
    <row r="367" spans="1:10" x14ac:dyDescent="0.25">
      <c r="A367" s="67" t="s">
        <v>1157</v>
      </c>
      <c r="B367" s="68" t="s">
        <v>1068</v>
      </c>
      <c r="C367" s="91" t="s">
        <v>428</v>
      </c>
      <c r="D367" s="69">
        <v>564.57000000000005</v>
      </c>
      <c r="E367" s="68" t="s">
        <v>181</v>
      </c>
      <c r="F367" s="68" t="s">
        <v>429</v>
      </c>
      <c r="G367" s="92">
        <f t="shared" si="4"/>
        <v>225.82800000000003</v>
      </c>
      <c r="H367" s="68">
        <v>43451</v>
      </c>
      <c r="I367" s="67" t="s">
        <v>1158</v>
      </c>
      <c r="J367" s="93">
        <f t="shared" si="5"/>
        <v>338.74200000000002</v>
      </c>
    </row>
    <row r="368" spans="1:10" x14ac:dyDescent="0.25">
      <c r="A368" s="67" t="s">
        <v>1159</v>
      </c>
      <c r="B368" s="68" t="s">
        <v>1068</v>
      </c>
      <c r="C368" s="91" t="s">
        <v>428</v>
      </c>
      <c r="D368" s="69">
        <v>564.57000000000005</v>
      </c>
      <c r="E368" s="68" t="s">
        <v>181</v>
      </c>
      <c r="F368" s="68" t="s">
        <v>429</v>
      </c>
      <c r="G368" s="92">
        <f t="shared" si="4"/>
        <v>225.82800000000003</v>
      </c>
      <c r="H368" s="68">
        <v>43451</v>
      </c>
      <c r="I368" s="67" t="s">
        <v>1160</v>
      </c>
      <c r="J368" s="93">
        <f t="shared" si="5"/>
        <v>338.74200000000002</v>
      </c>
    </row>
    <row r="369" spans="1:11" x14ac:dyDescent="0.25">
      <c r="A369" s="67" t="s">
        <v>1161</v>
      </c>
      <c r="B369" s="68" t="s">
        <v>1068</v>
      </c>
      <c r="C369" s="91" t="s">
        <v>428</v>
      </c>
      <c r="D369" s="69">
        <v>564.57000000000005</v>
      </c>
      <c r="E369" s="68" t="s">
        <v>181</v>
      </c>
      <c r="F369" s="68" t="s">
        <v>429</v>
      </c>
      <c r="G369" s="92">
        <f t="shared" si="4"/>
        <v>225.82800000000003</v>
      </c>
      <c r="H369" s="68">
        <v>43451</v>
      </c>
      <c r="I369" s="67" t="s">
        <v>1162</v>
      </c>
      <c r="J369" s="93">
        <f t="shared" si="5"/>
        <v>338.74200000000002</v>
      </c>
    </row>
    <row r="370" spans="1:11" x14ac:dyDescent="0.25">
      <c r="A370" s="67"/>
      <c r="B370" s="68" t="s">
        <v>1068</v>
      </c>
      <c r="C370" s="91" t="s">
        <v>428</v>
      </c>
      <c r="D370" s="69">
        <v>564.57000000000005</v>
      </c>
      <c r="E370" s="68" t="s">
        <v>181</v>
      </c>
      <c r="F370" s="68" t="s">
        <v>429</v>
      </c>
      <c r="G370" s="92">
        <f t="shared" si="4"/>
        <v>225.82800000000003</v>
      </c>
      <c r="H370" s="68">
        <v>43451</v>
      </c>
      <c r="I370" s="67" t="s">
        <v>1163</v>
      </c>
      <c r="J370" s="93">
        <f t="shared" si="5"/>
        <v>338.74200000000002</v>
      </c>
    </row>
    <row r="371" spans="1:11" x14ac:dyDescent="0.25">
      <c r="A371" s="67"/>
      <c r="B371" s="68" t="s">
        <v>1068</v>
      </c>
      <c r="C371" s="91" t="s">
        <v>428</v>
      </c>
      <c r="D371" s="69">
        <v>564.57000000000005</v>
      </c>
      <c r="E371" s="68" t="s">
        <v>181</v>
      </c>
      <c r="F371" s="68" t="s">
        <v>429</v>
      </c>
      <c r="G371" s="92">
        <f t="shared" si="4"/>
        <v>225.82800000000003</v>
      </c>
      <c r="H371" s="68">
        <v>43451</v>
      </c>
      <c r="I371" s="67" t="s">
        <v>1164</v>
      </c>
      <c r="J371" s="93">
        <f t="shared" si="5"/>
        <v>338.74200000000002</v>
      </c>
    </row>
    <row r="372" spans="1:11" x14ac:dyDescent="0.25">
      <c r="A372" s="67" t="s">
        <v>1165</v>
      </c>
      <c r="B372" s="68" t="s">
        <v>1068</v>
      </c>
      <c r="C372" s="91" t="s">
        <v>428</v>
      </c>
      <c r="D372" s="69">
        <v>564.57000000000005</v>
      </c>
      <c r="E372" s="68" t="s">
        <v>181</v>
      </c>
      <c r="F372" s="68" t="s">
        <v>429</v>
      </c>
      <c r="G372" s="92">
        <f t="shared" si="4"/>
        <v>225.82800000000003</v>
      </c>
      <c r="H372" s="68">
        <v>43451</v>
      </c>
      <c r="I372" s="67" t="s">
        <v>1166</v>
      </c>
      <c r="J372" s="93">
        <f t="shared" si="5"/>
        <v>338.74200000000002</v>
      </c>
    </row>
    <row r="373" spans="1:11" x14ac:dyDescent="0.25">
      <c r="A373" s="67" t="s">
        <v>1167</v>
      </c>
      <c r="B373" s="68" t="s">
        <v>1068</v>
      </c>
      <c r="C373" s="91" t="s">
        <v>428</v>
      </c>
      <c r="D373" s="69">
        <v>564.57000000000005</v>
      </c>
      <c r="E373" s="68" t="s">
        <v>181</v>
      </c>
      <c r="F373" s="68" t="s">
        <v>429</v>
      </c>
      <c r="G373" s="92">
        <f t="shared" si="4"/>
        <v>225.82800000000003</v>
      </c>
      <c r="H373" s="68">
        <v>43451</v>
      </c>
      <c r="I373" s="67" t="s">
        <v>1168</v>
      </c>
      <c r="J373" s="93">
        <f t="shared" si="5"/>
        <v>338.74200000000002</v>
      </c>
    </row>
    <row r="374" spans="1:11" x14ac:dyDescent="0.25">
      <c r="A374" s="67"/>
      <c r="B374" s="68" t="s">
        <v>1068</v>
      </c>
      <c r="C374" s="91" t="s">
        <v>428</v>
      </c>
      <c r="D374" s="69">
        <v>564.57000000000005</v>
      </c>
      <c r="E374" s="68" t="s">
        <v>181</v>
      </c>
      <c r="F374" s="68" t="s">
        <v>429</v>
      </c>
      <c r="G374" s="92">
        <f t="shared" si="4"/>
        <v>225.82800000000003</v>
      </c>
      <c r="H374" s="68">
        <v>43451</v>
      </c>
      <c r="I374" s="67" t="s">
        <v>1169</v>
      </c>
      <c r="J374" s="93">
        <f t="shared" si="5"/>
        <v>338.74200000000002</v>
      </c>
    </row>
    <row r="375" spans="1:11" x14ac:dyDescent="0.25">
      <c r="A375" s="67"/>
      <c r="B375" s="68" t="s">
        <v>1068</v>
      </c>
      <c r="C375" s="91" t="s">
        <v>428</v>
      </c>
      <c r="D375" s="69">
        <v>564.57000000000005</v>
      </c>
      <c r="E375" s="68" t="s">
        <v>181</v>
      </c>
      <c r="F375" s="68" t="s">
        <v>429</v>
      </c>
      <c r="G375" s="92">
        <f t="shared" si="4"/>
        <v>225.82800000000003</v>
      </c>
      <c r="H375" s="68">
        <v>43451</v>
      </c>
      <c r="I375" s="67" t="s">
        <v>1170</v>
      </c>
      <c r="J375" s="93">
        <f t="shared" si="5"/>
        <v>338.74200000000002</v>
      </c>
    </row>
    <row r="376" spans="1:11" x14ac:dyDescent="0.25">
      <c r="B376" s="9" t="s">
        <v>1171</v>
      </c>
      <c r="C376" s="94">
        <v>43427</v>
      </c>
      <c r="D376" s="11">
        <v>44220.959999999999</v>
      </c>
      <c r="E376" s="68" t="s">
        <v>181</v>
      </c>
      <c r="F376" s="68" t="s">
        <v>429</v>
      </c>
      <c r="G376" s="95">
        <f>D376*0.2</f>
        <v>8844.1920000000009</v>
      </c>
      <c r="J376" s="95">
        <f>D376-G376</f>
        <v>35376.767999999996</v>
      </c>
    </row>
    <row r="377" spans="1:11" x14ac:dyDescent="0.25">
      <c r="B377" s="9" t="s">
        <v>1172</v>
      </c>
      <c r="C377" s="94">
        <v>43434</v>
      </c>
      <c r="D377" s="69">
        <v>23953.02</v>
      </c>
      <c r="E377" s="68" t="s">
        <v>181</v>
      </c>
      <c r="F377" s="68" t="s">
        <v>429</v>
      </c>
      <c r="G377" s="95">
        <f t="shared" ref="G377:G381" si="6">D377*0.2</f>
        <v>4790.6040000000003</v>
      </c>
      <c r="J377" s="95">
        <f t="shared" ref="J377:J381" si="7">D377-G377</f>
        <v>19162.416000000001</v>
      </c>
    </row>
    <row r="378" spans="1:11" x14ac:dyDescent="0.25">
      <c r="B378" s="9" t="s">
        <v>1173</v>
      </c>
      <c r="C378" s="94">
        <v>43416</v>
      </c>
      <c r="D378" s="69">
        <v>50816.22</v>
      </c>
      <c r="E378" s="68" t="s">
        <v>181</v>
      </c>
      <c r="F378" s="68" t="s">
        <v>429</v>
      </c>
      <c r="G378" s="95">
        <f t="shared" si="6"/>
        <v>10163.244000000001</v>
      </c>
      <c r="J378" s="95">
        <f t="shared" si="7"/>
        <v>40652.976000000002</v>
      </c>
    </row>
    <row r="379" spans="1:11" x14ac:dyDescent="0.25">
      <c r="B379" s="96" t="s">
        <v>1174</v>
      </c>
      <c r="C379" s="97">
        <v>43427</v>
      </c>
      <c r="D379" s="98">
        <v>31019.200000000001</v>
      </c>
      <c r="E379" s="99" t="s">
        <v>181</v>
      </c>
      <c r="F379" s="96" t="s">
        <v>1175</v>
      </c>
      <c r="G379" s="100">
        <f t="shared" si="6"/>
        <v>6203.84</v>
      </c>
      <c r="H379" s="96"/>
      <c r="I379" s="96"/>
      <c r="J379" s="100">
        <f t="shared" si="7"/>
        <v>24815.360000000001</v>
      </c>
    </row>
    <row r="380" spans="1:11" x14ac:dyDescent="0.25">
      <c r="B380" s="9" t="s">
        <v>1176</v>
      </c>
      <c r="C380" s="94">
        <v>43273</v>
      </c>
      <c r="D380" s="69">
        <v>5842.5</v>
      </c>
      <c r="E380" s="68" t="s">
        <v>181</v>
      </c>
      <c r="F380" s="9" t="s">
        <v>429</v>
      </c>
      <c r="G380" s="95">
        <f t="shared" si="6"/>
        <v>1168.5</v>
      </c>
      <c r="J380" s="95">
        <f t="shared" si="7"/>
        <v>4674</v>
      </c>
    </row>
    <row r="381" spans="1:11" x14ac:dyDescent="0.25">
      <c r="B381" s="9" t="s">
        <v>1177</v>
      </c>
      <c r="C381" s="94">
        <v>43385</v>
      </c>
      <c r="D381" s="11">
        <v>1137.75</v>
      </c>
      <c r="E381" s="68" t="s">
        <v>181</v>
      </c>
      <c r="F381" s="9" t="s">
        <v>1175</v>
      </c>
      <c r="G381" s="95">
        <f t="shared" si="6"/>
        <v>227.55</v>
      </c>
      <c r="J381" s="95">
        <f t="shared" si="7"/>
        <v>910.2</v>
      </c>
    </row>
    <row r="382" spans="1:11" s="4" customFormat="1" ht="15" x14ac:dyDescent="0.25">
      <c r="C382" s="101"/>
      <c r="D382" s="102">
        <f>SUM(D2:D381)</f>
        <v>406315.62999999855</v>
      </c>
      <c r="G382" s="103">
        <f>SUM(G2:G381)</f>
        <v>254114.31799999866</v>
      </c>
      <c r="J382" s="104"/>
    </row>
    <row r="383" spans="1:11" ht="15" x14ac:dyDescent="0.25">
      <c r="A383" s="105"/>
      <c r="B383" s="106"/>
      <c r="C383" s="94"/>
      <c r="D383" s="107"/>
      <c r="E383" s="105"/>
      <c r="F383" s="105"/>
      <c r="G383" s="108"/>
      <c r="H383" s="105"/>
      <c r="J383" s="44"/>
      <c r="K383" s="11"/>
    </row>
    <row r="384" spans="1:11" x14ac:dyDescent="0.25">
      <c r="A384" s="68"/>
      <c r="B384" s="69"/>
      <c r="C384" s="109"/>
      <c r="D384" s="68"/>
      <c r="E384" s="67"/>
      <c r="F384" s="68"/>
      <c r="G384" s="110"/>
      <c r="H384" s="68"/>
      <c r="J384" s="44"/>
      <c r="K384" s="11"/>
    </row>
    <row r="385" spans="1:11" x14ac:dyDescent="0.25">
      <c r="A385" s="68"/>
      <c r="B385" s="69"/>
      <c r="C385" s="109"/>
      <c r="D385" s="68"/>
      <c r="E385" s="67"/>
      <c r="F385" s="68"/>
      <c r="G385" s="111"/>
      <c r="H385" s="68"/>
      <c r="J385" s="44"/>
      <c r="K385" s="11"/>
    </row>
    <row r="386" spans="1:11" x14ac:dyDescent="0.25">
      <c r="A386" s="68"/>
      <c r="B386" s="69"/>
      <c r="C386" s="109"/>
      <c r="D386" s="68"/>
      <c r="E386" s="67"/>
      <c r="F386" s="68"/>
      <c r="G386" s="111"/>
      <c r="H386" s="68"/>
      <c r="J386" s="44"/>
      <c r="K386" s="11"/>
    </row>
    <row r="387" spans="1:11" x14ac:dyDescent="0.25">
      <c r="A387" s="68"/>
      <c r="B387" s="69"/>
      <c r="C387" s="109"/>
      <c r="D387" s="68"/>
      <c r="E387" s="67"/>
      <c r="F387" s="68"/>
      <c r="G387" s="111"/>
      <c r="H387" s="68"/>
      <c r="J387" s="44"/>
      <c r="K387" s="11"/>
    </row>
    <row r="388" spans="1:11" x14ac:dyDescent="0.25">
      <c r="A388" s="68"/>
      <c r="B388" s="69"/>
      <c r="C388" s="109"/>
      <c r="D388" s="68"/>
      <c r="E388" s="67"/>
      <c r="F388" s="68"/>
      <c r="G388" s="111"/>
      <c r="H388" s="68"/>
      <c r="J388" s="44"/>
      <c r="K388" s="11"/>
    </row>
    <row r="389" spans="1:11" x14ac:dyDescent="0.25">
      <c r="A389" s="68"/>
      <c r="B389" s="112"/>
      <c r="C389" s="109"/>
      <c r="D389" s="68"/>
      <c r="E389" s="67"/>
      <c r="F389" s="68"/>
      <c r="G389" s="111"/>
      <c r="H389" s="68"/>
      <c r="J389" s="44"/>
      <c r="K389" s="11"/>
    </row>
  </sheetData>
  <autoFilter ref="A1:J382"/>
  <conditionalFormatting sqref="D316">
    <cfRule type="duplicateValues" dxfId="1" priority="1"/>
    <cfRule type="duplicateValues" dxfId="0" priority="2"/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K148" sqref="K148"/>
    </sheetView>
  </sheetViews>
  <sheetFormatPr defaultColWidth="9.140625" defaultRowHeight="14.25" x14ac:dyDescent="0.2"/>
  <cols>
    <col min="1" max="1" width="25.5703125" style="10" customWidth="1"/>
    <col min="2" max="2" width="12.7109375" style="10" bestFit="1" customWidth="1"/>
    <col min="3" max="3" width="14" style="10" bestFit="1" customWidth="1"/>
    <col min="4" max="4" width="28" style="10" bestFit="1" customWidth="1"/>
    <col min="5" max="5" width="28.140625" style="10" bestFit="1" customWidth="1"/>
    <col min="6" max="16384" width="9.140625" style="10"/>
  </cols>
  <sheetData>
    <row r="1" spans="1:5" ht="15" x14ac:dyDescent="0.25">
      <c r="A1" s="17" t="s">
        <v>1178</v>
      </c>
    </row>
    <row r="2" spans="1:5" x14ac:dyDescent="0.2">
      <c r="A2" s="10" t="s">
        <v>3</v>
      </c>
      <c r="B2" s="42">
        <f>'ICT Under €1k - adjustment'!D382</f>
        <v>406315.62999999855</v>
      </c>
    </row>
    <row r="3" spans="1:5" x14ac:dyDescent="0.2">
      <c r="A3" s="10" t="s">
        <v>1179</v>
      </c>
      <c r="B3" s="42">
        <f>'ICT Under €1k - adjustment'!G382</f>
        <v>254114.31799999866</v>
      </c>
    </row>
    <row r="6" spans="1:5" ht="15" x14ac:dyDescent="0.25">
      <c r="A6" s="17" t="s">
        <v>1180</v>
      </c>
    </row>
    <row r="7" spans="1:5" x14ac:dyDescent="0.2">
      <c r="A7" s="10" t="s">
        <v>1181</v>
      </c>
      <c r="B7" s="42">
        <f>'ICT FAR'!K143+'ICT FAR'!K147</f>
        <v>37925.886679999981</v>
      </c>
    </row>
    <row r="8" spans="1:5" x14ac:dyDescent="0.2">
      <c r="A8" s="10" t="s">
        <v>1182</v>
      </c>
      <c r="B8" s="42">
        <f>'ICT FAR'!L153</f>
        <v>2420</v>
      </c>
    </row>
    <row r="10" spans="1:5" ht="15" x14ac:dyDescent="0.25">
      <c r="A10" s="17" t="s">
        <v>1183</v>
      </c>
      <c r="B10" s="42">
        <f>'ICT FAR'!D147</f>
        <v>1027.05</v>
      </c>
    </row>
    <row r="11" spans="1:5" ht="15" x14ac:dyDescent="0.25">
      <c r="A11" s="17" t="s">
        <v>1184</v>
      </c>
      <c r="B11" s="42">
        <f>'ICT FAR'!D153</f>
        <v>2420</v>
      </c>
    </row>
    <row r="14" spans="1:5" s="28" customFormat="1" ht="30" x14ac:dyDescent="0.25">
      <c r="A14" s="113">
        <v>2019</v>
      </c>
      <c r="B14" s="114"/>
      <c r="C14" s="114" t="s">
        <v>1185</v>
      </c>
      <c r="D14" s="115" t="s">
        <v>1186</v>
      </c>
      <c r="E14" s="116" t="s">
        <v>1187</v>
      </c>
    </row>
    <row r="15" spans="1:5" x14ac:dyDescent="0.2">
      <c r="A15" s="117" t="s">
        <v>433</v>
      </c>
      <c r="B15" s="118"/>
      <c r="C15" s="119">
        <v>48339.54</v>
      </c>
      <c r="D15" s="119">
        <v>31019.200000000001</v>
      </c>
      <c r="E15" s="120">
        <v>17320.343400000002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"/>
  <sheetViews>
    <sheetView tabSelected="1" workbookViewId="0">
      <selection activeCell="C9" sqref="C9"/>
    </sheetView>
  </sheetViews>
  <sheetFormatPr defaultRowHeight="15" x14ac:dyDescent="0.25"/>
  <cols>
    <col min="2" max="2" width="38.7109375" customWidth="1"/>
    <col min="3" max="3" width="13.42578125" customWidth="1"/>
    <col min="4" max="4" width="14.5703125" bestFit="1" customWidth="1"/>
    <col min="5" max="5" width="39.140625" bestFit="1" customWidth="1"/>
    <col min="6" max="6" width="17.28515625" bestFit="1" customWidth="1"/>
    <col min="7" max="9" width="14.5703125" customWidth="1"/>
    <col min="10" max="10" width="14.42578125" customWidth="1"/>
    <col min="11" max="12" width="11.5703125" bestFit="1" customWidth="1"/>
  </cols>
  <sheetData>
    <row r="1" spans="1:12" s="22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158</v>
      </c>
      <c r="H1" s="1" t="s">
        <v>156</v>
      </c>
      <c r="I1" s="1" t="s">
        <v>170</v>
      </c>
      <c r="J1" s="3" t="s">
        <v>157</v>
      </c>
    </row>
    <row r="2" spans="1:12" s="22" customFormat="1" ht="28.5" x14ac:dyDescent="0.25">
      <c r="A2" s="5" t="s">
        <v>55</v>
      </c>
      <c r="B2" s="6" t="s">
        <v>56</v>
      </c>
      <c r="C2" s="24" t="s">
        <v>46</v>
      </c>
      <c r="D2" s="7">
        <v>1302.57</v>
      </c>
      <c r="E2" s="8" t="s">
        <v>10</v>
      </c>
      <c r="F2" s="8" t="s">
        <v>11</v>
      </c>
      <c r="G2" s="7">
        <v>911.79900000000021</v>
      </c>
      <c r="H2" s="11">
        <v>130.25700000000001</v>
      </c>
      <c r="I2" s="11">
        <f>G2+H2</f>
        <v>1042.0560000000003</v>
      </c>
      <c r="J2" s="11">
        <f>D2-I2</f>
        <v>260.51399999999967</v>
      </c>
      <c r="K2" s="50"/>
      <c r="L2" s="50"/>
    </row>
    <row r="3" spans="1:12" s="22" customFormat="1" ht="28.5" x14ac:dyDescent="0.25">
      <c r="A3" s="5" t="s">
        <v>57</v>
      </c>
      <c r="B3" s="6" t="s">
        <v>58</v>
      </c>
      <c r="C3" s="24" t="s">
        <v>46</v>
      </c>
      <c r="D3" s="7">
        <v>1140.21</v>
      </c>
      <c r="E3" s="8" t="s">
        <v>10</v>
      </c>
      <c r="F3" s="8" t="s">
        <v>11</v>
      </c>
      <c r="G3" s="7">
        <v>798.14699999999993</v>
      </c>
      <c r="H3" s="11">
        <v>114.02100000000002</v>
      </c>
      <c r="I3" s="11">
        <f t="shared" ref="I3:I15" si="0">G3+H3</f>
        <v>912.16799999999989</v>
      </c>
      <c r="J3" s="11">
        <f t="shared" ref="J3:J15" si="1">D3-I3</f>
        <v>228.04200000000014</v>
      </c>
      <c r="K3" s="50"/>
      <c r="L3" s="50"/>
    </row>
    <row r="4" spans="1:12" s="22" customFormat="1" ht="28.5" x14ac:dyDescent="0.25">
      <c r="A4" s="5" t="s">
        <v>59</v>
      </c>
      <c r="B4" s="6" t="s">
        <v>58</v>
      </c>
      <c r="C4" s="24" t="s">
        <v>46</v>
      </c>
      <c r="D4" s="7">
        <v>1140.21</v>
      </c>
      <c r="E4" s="8" t="s">
        <v>10</v>
      </c>
      <c r="F4" s="8" t="s">
        <v>11</v>
      </c>
      <c r="G4" s="7">
        <v>798.14699999999993</v>
      </c>
      <c r="H4" s="11">
        <v>114.02100000000002</v>
      </c>
      <c r="I4" s="11">
        <f t="shared" si="0"/>
        <v>912.16799999999989</v>
      </c>
      <c r="J4" s="11">
        <f t="shared" si="1"/>
        <v>228.04200000000014</v>
      </c>
      <c r="K4" s="50"/>
      <c r="L4" s="50"/>
    </row>
    <row r="5" spans="1:12" s="22" customFormat="1" x14ac:dyDescent="0.25">
      <c r="A5" s="5" t="s">
        <v>77</v>
      </c>
      <c r="B5" s="15" t="s">
        <v>78</v>
      </c>
      <c r="C5" s="24" t="s">
        <v>69</v>
      </c>
      <c r="D5" s="7">
        <v>1566000</v>
      </c>
      <c r="E5" s="8" t="s">
        <v>10</v>
      </c>
      <c r="F5" s="8" t="s">
        <v>78</v>
      </c>
      <c r="G5" s="7">
        <v>626400</v>
      </c>
      <c r="H5" s="11">
        <v>156600</v>
      </c>
      <c r="I5" s="11">
        <f t="shared" si="0"/>
        <v>783000</v>
      </c>
      <c r="J5" s="11">
        <f t="shared" si="1"/>
        <v>783000</v>
      </c>
      <c r="K5" s="50"/>
      <c r="L5" s="50"/>
    </row>
    <row r="6" spans="1:12" s="22" customFormat="1" ht="28.5" x14ac:dyDescent="0.25">
      <c r="A6" s="5" t="s">
        <v>111</v>
      </c>
      <c r="B6" s="15" t="s">
        <v>112</v>
      </c>
      <c r="C6" s="24" t="s">
        <v>69</v>
      </c>
      <c r="D6" s="11">
        <v>2900.34</v>
      </c>
      <c r="E6" s="8" t="s">
        <v>10</v>
      </c>
      <c r="F6" s="8" t="s">
        <v>21</v>
      </c>
      <c r="G6" s="7">
        <v>1160.136</v>
      </c>
      <c r="H6" s="11">
        <v>290.03400000000005</v>
      </c>
      <c r="I6" s="11">
        <f t="shared" si="0"/>
        <v>1450.17</v>
      </c>
      <c r="J6" s="11">
        <f t="shared" si="1"/>
        <v>1450.17</v>
      </c>
      <c r="K6" s="50"/>
      <c r="L6" s="50"/>
    </row>
    <row r="7" spans="1:12" s="22" customFormat="1" x14ac:dyDescent="0.25">
      <c r="A7" s="5" t="s">
        <v>150</v>
      </c>
      <c r="B7" s="15" t="s">
        <v>151</v>
      </c>
      <c r="C7" s="24" t="s">
        <v>142</v>
      </c>
      <c r="D7" s="7">
        <v>6272.01</v>
      </c>
      <c r="E7" s="8" t="s">
        <v>10</v>
      </c>
      <c r="F7" s="8" t="s">
        <v>11</v>
      </c>
      <c r="G7" s="7">
        <v>1881.6030000000001</v>
      </c>
      <c r="H7" s="11">
        <v>627.20100000000002</v>
      </c>
      <c r="I7" s="11">
        <f t="shared" si="0"/>
        <v>2508.8040000000001</v>
      </c>
      <c r="J7" s="11">
        <f t="shared" si="1"/>
        <v>3763.2060000000001</v>
      </c>
      <c r="K7" s="50"/>
      <c r="L7" s="50"/>
    </row>
    <row r="8" spans="1:12" s="22" customFormat="1" x14ac:dyDescent="0.25">
      <c r="A8" s="5" t="s">
        <v>152</v>
      </c>
      <c r="B8" s="15" t="s">
        <v>153</v>
      </c>
      <c r="C8" s="25" t="s">
        <v>142</v>
      </c>
      <c r="D8" s="7">
        <v>2411.88</v>
      </c>
      <c r="E8" s="9" t="s">
        <v>10</v>
      </c>
      <c r="F8" s="9" t="s">
        <v>11</v>
      </c>
      <c r="G8" s="11">
        <v>723.56400000000008</v>
      </c>
      <c r="H8" s="11">
        <v>241.18800000000002</v>
      </c>
      <c r="I8" s="11">
        <f t="shared" si="0"/>
        <v>964.75200000000007</v>
      </c>
      <c r="J8" s="11">
        <f t="shared" si="1"/>
        <v>1447.1280000000002</v>
      </c>
      <c r="L8" s="50"/>
    </row>
    <row r="9" spans="1:12" s="22" customFormat="1" ht="28.5" x14ac:dyDescent="0.25">
      <c r="A9" s="5" t="s">
        <v>123</v>
      </c>
      <c r="B9" s="15" t="s">
        <v>124</v>
      </c>
      <c r="C9" s="24" t="s">
        <v>69</v>
      </c>
      <c r="D9" s="7">
        <v>17805.48</v>
      </c>
      <c r="E9" s="8" t="s">
        <v>10</v>
      </c>
      <c r="F9" s="8" t="s">
        <v>125</v>
      </c>
      <c r="G9" s="8">
        <v>7122.192</v>
      </c>
      <c r="H9" s="26">
        <v>1780.548</v>
      </c>
      <c r="I9" s="11">
        <f t="shared" si="0"/>
        <v>8902.74</v>
      </c>
      <c r="J9" s="11">
        <f t="shared" si="1"/>
        <v>8902.74</v>
      </c>
      <c r="L9" s="50"/>
    </row>
    <row r="10" spans="1:12" s="22" customFormat="1" x14ac:dyDescent="0.25">
      <c r="A10" s="5" t="s">
        <v>126</v>
      </c>
      <c r="B10" s="15" t="s">
        <v>125</v>
      </c>
      <c r="C10" s="24" t="s">
        <v>69</v>
      </c>
      <c r="D10" s="7">
        <v>5126.6400000000003</v>
      </c>
      <c r="E10" s="8" t="s">
        <v>10</v>
      </c>
      <c r="F10" s="8" t="s">
        <v>127</v>
      </c>
      <c r="G10" s="8">
        <v>2050.6559999999999</v>
      </c>
      <c r="H10" s="26">
        <v>512.6640000000001</v>
      </c>
      <c r="I10" s="11">
        <f t="shared" si="0"/>
        <v>2563.3200000000002</v>
      </c>
      <c r="J10" s="11">
        <f t="shared" si="1"/>
        <v>2563.3200000000002</v>
      </c>
      <c r="L10" s="50"/>
    </row>
    <row r="11" spans="1:12" s="22" customFormat="1" ht="42.75" x14ac:dyDescent="0.25">
      <c r="A11" s="5" t="s">
        <v>128</v>
      </c>
      <c r="B11" s="15" t="s">
        <v>129</v>
      </c>
      <c r="C11" s="24" t="s">
        <v>69</v>
      </c>
      <c r="D11" s="7">
        <v>4253.34</v>
      </c>
      <c r="E11" s="8" t="s">
        <v>10</v>
      </c>
      <c r="F11" s="8" t="s">
        <v>125</v>
      </c>
      <c r="G11" s="8">
        <v>1701.336</v>
      </c>
      <c r="H11" s="26">
        <v>425.33400000000006</v>
      </c>
      <c r="I11" s="11">
        <f t="shared" si="0"/>
        <v>2126.67</v>
      </c>
      <c r="J11" s="11">
        <f t="shared" si="1"/>
        <v>2126.67</v>
      </c>
      <c r="L11" s="50"/>
    </row>
    <row r="12" spans="1:12" s="22" customFormat="1" ht="28.5" x14ac:dyDescent="0.25">
      <c r="A12" s="5" t="s">
        <v>130</v>
      </c>
      <c r="B12" s="15" t="s">
        <v>131</v>
      </c>
      <c r="C12" s="24" t="s">
        <v>69</v>
      </c>
      <c r="D12" s="7">
        <v>11859.66</v>
      </c>
      <c r="E12" s="8" t="s">
        <v>10</v>
      </c>
      <c r="F12" s="8" t="s">
        <v>125</v>
      </c>
      <c r="G12" s="8">
        <v>4743.8639999999996</v>
      </c>
      <c r="H12" s="26">
        <v>1185.9660000000001</v>
      </c>
      <c r="I12" s="11">
        <f t="shared" si="0"/>
        <v>5929.83</v>
      </c>
      <c r="J12" s="11">
        <f t="shared" si="1"/>
        <v>5929.83</v>
      </c>
      <c r="L12" s="50"/>
    </row>
    <row r="13" spans="1:12" s="22" customFormat="1" x14ac:dyDescent="0.25">
      <c r="A13" s="5" t="s">
        <v>132</v>
      </c>
      <c r="B13" s="15" t="s">
        <v>133</v>
      </c>
      <c r="C13" s="24" t="s">
        <v>69</v>
      </c>
      <c r="D13" s="7">
        <v>15261.84</v>
      </c>
      <c r="E13" s="8" t="s">
        <v>10</v>
      </c>
      <c r="F13" s="8" t="s">
        <v>125</v>
      </c>
      <c r="G13" s="8">
        <v>6104.7359999999999</v>
      </c>
      <c r="H13" s="26">
        <v>1526.1840000000002</v>
      </c>
      <c r="I13" s="11">
        <f t="shared" si="0"/>
        <v>7630.92</v>
      </c>
      <c r="J13" s="11">
        <f t="shared" si="1"/>
        <v>7630.92</v>
      </c>
      <c r="L13" s="50"/>
    </row>
    <row r="14" spans="1:12" s="22" customFormat="1" x14ac:dyDescent="0.25">
      <c r="A14" s="5" t="s">
        <v>134</v>
      </c>
      <c r="B14" s="15" t="s">
        <v>135</v>
      </c>
      <c r="C14" s="24" t="s">
        <v>69</v>
      </c>
      <c r="D14" s="7">
        <v>31625.759999999998</v>
      </c>
      <c r="E14" s="8" t="s">
        <v>10</v>
      </c>
      <c r="F14" s="8" t="s">
        <v>125</v>
      </c>
      <c r="G14" s="8">
        <v>12650.304</v>
      </c>
      <c r="H14" s="26">
        <v>3162.576</v>
      </c>
      <c r="I14" s="11">
        <f t="shared" si="0"/>
        <v>15812.880000000001</v>
      </c>
      <c r="J14" s="11">
        <f t="shared" si="1"/>
        <v>15812.879999999997</v>
      </c>
      <c r="L14" s="50"/>
    </row>
    <row r="15" spans="1:12" s="22" customFormat="1" ht="28.5" x14ac:dyDescent="0.25">
      <c r="A15" s="5" t="s">
        <v>136</v>
      </c>
      <c r="B15" s="15" t="s">
        <v>137</v>
      </c>
      <c r="C15" s="24" t="s">
        <v>69</v>
      </c>
      <c r="D15" s="7">
        <v>12718.2</v>
      </c>
      <c r="E15" s="8" t="s">
        <v>10</v>
      </c>
      <c r="F15" s="8" t="s">
        <v>125</v>
      </c>
      <c r="G15" s="8">
        <v>5087.2800000000007</v>
      </c>
      <c r="H15" s="26">
        <v>1271.8200000000002</v>
      </c>
      <c r="I15" s="11">
        <f t="shared" si="0"/>
        <v>6359.1</v>
      </c>
      <c r="J15" s="11">
        <f t="shared" si="1"/>
        <v>6359.1</v>
      </c>
      <c r="L15" s="50"/>
    </row>
    <row r="16" spans="1:12" s="22" customFormat="1" x14ac:dyDescent="0.25">
      <c r="A16" s="5"/>
      <c r="B16" s="36" t="s">
        <v>161</v>
      </c>
      <c r="C16" s="24"/>
      <c r="D16" s="18">
        <f>SUM(D2:D15)</f>
        <v>1679818.14</v>
      </c>
      <c r="E16" s="8"/>
      <c r="F16" s="8"/>
      <c r="G16" s="21">
        <f>SUM(G2:G15)</f>
        <v>672133.76400000008</v>
      </c>
      <c r="H16" s="21">
        <f t="shared" ref="H16:J16" si="2">SUM(H2:H15)</f>
        <v>167981.81400000001</v>
      </c>
      <c r="I16" s="21">
        <f t="shared" si="2"/>
        <v>840115.57799999998</v>
      </c>
      <c r="J16" s="21">
        <f t="shared" si="2"/>
        <v>839702.56200000003</v>
      </c>
    </row>
    <row r="17" spans="1:10" s="22" customFormat="1" x14ac:dyDescent="0.25">
      <c r="A17" s="5"/>
      <c r="B17" s="15"/>
      <c r="C17" s="24"/>
      <c r="D17" s="7"/>
      <c r="E17" s="8"/>
      <c r="F17" s="8"/>
      <c r="G17" s="8"/>
      <c r="H17" s="26"/>
      <c r="I17" s="26"/>
      <c r="J17" s="12"/>
    </row>
    <row r="18" spans="1:10" x14ac:dyDescent="0.25">
      <c r="A18" s="35" t="s">
        <v>163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x14ac:dyDescent="0.25">
      <c r="B19" s="39" t="s">
        <v>164</v>
      </c>
      <c r="C19" s="40">
        <v>43770</v>
      </c>
      <c r="D19" s="7">
        <v>1057</v>
      </c>
      <c r="E19" s="8" t="s">
        <v>10</v>
      </c>
      <c r="F19" s="8" t="s">
        <v>125</v>
      </c>
      <c r="G19" s="8">
        <v>0</v>
      </c>
      <c r="H19" s="26">
        <f>D19*0.1</f>
        <v>105.7</v>
      </c>
      <c r="I19" s="26">
        <f>H19</f>
        <v>105.7</v>
      </c>
      <c r="J19" s="12">
        <f>D19-I19</f>
        <v>951.3</v>
      </c>
    </row>
    <row r="20" spans="1:10" x14ac:dyDescent="0.25">
      <c r="B20" s="39" t="s">
        <v>164</v>
      </c>
      <c r="C20" s="40">
        <v>43770</v>
      </c>
      <c r="D20" s="7">
        <v>1057</v>
      </c>
      <c r="E20" s="8" t="s">
        <v>10</v>
      </c>
      <c r="F20" s="8" t="s">
        <v>125</v>
      </c>
      <c r="G20" s="8">
        <v>0</v>
      </c>
      <c r="H20" s="26">
        <f>D20*0.1</f>
        <v>105.7</v>
      </c>
      <c r="I20" s="26">
        <f>H20</f>
        <v>105.7</v>
      </c>
      <c r="J20" s="12">
        <f>D20-I20</f>
        <v>951.3</v>
      </c>
    </row>
    <row r="21" spans="1:10" s="17" customFormat="1" x14ac:dyDescent="0.25">
      <c r="B21" s="46"/>
      <c r="D21" s="19">
        <f>SUM(D19:D20)</f>
        <v>2114</v>
      </c>
      <c r="E21" s="28"/>
      <c r="F21" s="28"/>
      <c r="G21" s="17">
        <f>SUM(G19:G20)</f>
        <v>0</v>
      </c>
      <c r="H21" s="47">
        <f>SUM(H19:H20)</f>
        <v>211.4</v>
      </c>
      <c r="I21" s="47">
        <f>H21</f>
        <v>211.4</v>
      </c>
      <c r="J21" s="19">
        <f>SUM(J19:J20)</f>
        <v>1902.6</v>
      </c>
    </row>
    <row r="22" spans="1:10" s="17" customFormat="1" x14ac:dyDescent="0.25">
      <c r="B22" s="46"/>
      <c r="E22" s="28"/>
      <c r="F22" s="28"/>
      <c r="H22" s="47"/>
      <c r="I22" s="47"/>
      <c r="J22" s="19"/>
    </row>
    <row r="23" spans="1:10" x14ac:dyDescent="0.25">
      <c r="A23" s="51" t="s">
        <v>169</v>
      </c>
      <c r="B23" s="52"/>
      <c r="C23" s="48"/>
      <c r="D23" s="55">
        <f>D16+D21</f>
        <v>1681932.14</v>
      </c>
      <c r="E23" s="48"/>
      <c r="F23" s="48"/>
      <c r="G23" s="55">
        <f>G16+G21</f>
        <v>672133.76400000008</v>
      </c>
      <c r="H23" s="55">
        <f>H16+H21</f>
        <v>168193.21400000001</v>
      </c>
      <c r="I23" s="55">
        <f>I16+I21</f>
        <v>840326.978</v>
      </c>
      <c r="J23" s="55">
        <f>J16+J21</f>
        <v>841605.16200000001</v>
      </c>
    </row>
    <row r="24" spans="1:10" s="17" customFormat="1" x14ac:dyDescent="0.25">
      <c r="A24" s="53"/>
      <c r="B24" s="54"/>
      <c r="C24" s="49"/>
      <c r="D24" s="56"/>
      <c r="E24" s="49"/>
      <c r="F24" s="49"/>
      <c r="G24" s="56"/>
      <c r="H24" s="56"/>
      <c r="I24" s="56"/>
      <c r="J24" s="56"/>
    </row>
  </sheetData>
  <mergeCells count="6">
    <mergeCell ref="A23:B24"/>
    <mergeCell ref="G23:G24"/>
    <mergeCell ref="H23:H24"/>
    <mergeCell ref="J23:J24"/>
    <mergeCell ref="D23:D24"/>
    <mergeCell ref="I23:I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4" sqref="D4"/>
    </sheetView>
  </sheetViews>
  <sheetFormatPr defaultColWidth="9.140625" defaultRowHeight="14.25" x14ac:dyDescent="0.2"/>
  <cols>
    <col min="1" max="1" width="36.7109375" style="10" customWidth="1"/>
    <col min="2" max="2" width="14.28515625" style="10" customWidth="1"/>
    <col min="3" max="4" width="14.85546875" style="10" customWidth="1"/>
    <col min="5" max="16384" width="9.140625" style="10"/>
  </cols>
  <sheetData>
    <row r="1" spans="1:4" s="8" customFormat="1" ht="45" x14ac:dyDescent="0.25">
      <c r="A1" s="41" t="s">
        <v>165</v>
      </c>
      <c r="B1" s="2" t="s">
        <v>3</v>
      </c>
      <c r="C1" s="1" t="s">
        <v>158</v>
      </c>
      <c r="D1" s="1" t="s">
        <v>166</v>
      </c>
    </row>
    <row r="2" spans="1:4" x14ac:dyDescent="0.2">
      <c r="A2" s="10" t="s">
        <v>167</v>
      </c>
      <c r="B2" s="42">
        <f>'F&amp;F Assets &lt;€1k adj'!D58</f>
        <v>17470.430000000008</v>
      </c>
      <c r="C2" s="42">
        <f>'F&amp;F Assets &lt;€1k adj'!G58</f>
        <v>10424.984999999999</v>
      </c>
      <c r="D2" s="42">
        <f>B2-C2</f>
        <v>7045.4450000000088</v>
      </c>
    </row>
    <row r="3" spans="1:4" x14ac:dyDescent="0.2">
      <c r="A3" s="10" t="s">
        <v>168</v>
      </c>
      <c r="B3" s="42">
        <f>'F&amp;F Assets Ungrouped adj'!D26</f>
        <v>234046.43</v>
      </c>
      <c r="C3" s="42">
        <f>'F&amp;F Assets Ungrouped adj'!I26</f>
        <v>92926.81700000001</v>
      </c>
      <c r="D3" s="42">
        <f>B3-C3</f>
        <v>141119.61299999998</v>
      </c>
    </row>
    <row r="4" spans="1:4" ht="15" x14ac:dyDescent="0.25">
      <c r="A4" s="17" t="s">
        <v>161</v>
      </c>
      <c r="B4" s="19">
        <f>SUM(B2:B3)</f>
        <v>251516.86</v>
      </c>
      <c r="C4" s="19">
        <f t="shared" ref="C4:D4" si="0">SUM(C2:C3)</f>
        <v>103351.80200000001</v>
      </c>
      <c r="D4" s="19">
        <f t="shared" si="0"/>
        <v>148165.05799999999</v>
      </c>
    </row>
    <row r="5" spans="1:4" x14ac:dyDescent="0.2">
      <c r="B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B34" workbookViewId="0">
      <selection activeCell="E61" sqref="E61"/>
    </sheetView>
  </sheetViews>
  <sheetFormatPr defaultColWidth="14.28515625" defaultRowHeight="15" x14ac:dyDescent="0.25"/>
  <cols>
    <col min="2" max="2" width="30.7109375" customWidth="1"/>
    <col min="5" max="5" width="39.140625" bestFit="1" customWidth="1"/>
  </cols>
  <sheetData>
    <row r="1" spans="1:9" s="22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158</v>
      </c>
      <c r="H1" s="1" t="s">
        <v>156</v>
      </c>
      <c r="I1" s="3" t="s">
        <v>157</v>
      </c>
    </row>
    <row r="2" spans="1:9" s="22" customFormat="1" x14ac:dyDescent="0.25">
      <c r="A2" s="5" t="s">
        <v>7</v>
      </c>
      <c r="B2" s="6" t="s">
        <v>8</v>
      </c>
      <c r="C2" s="24" t="s">
        <v>9</v>
      </c>
      <c r="D2" s="7">
        <v>216.59</v>
      </c>
      <c r="E2" s="8" t="s">
        <v>10</v>
      </c>
      <c r="F2" s="8" t="s">
        <v>11</v>
      </c>
      <c r="G2" s="8">
        <v>216.59</v>
      </c>
      <c r="H2" s="7">
        <v>0</v>
      </c>
      <c r="I2" s="7">
        <v>0</v>
      </c>
    </row>
    <row r="3" spans="1:9" s="22" customFormat="1" x14ac:dyDescent="0.25">
      <c r="A3" s="5" t="s">
        <v>12</v>
      </c>
      <c r="B3" s="6" t="s">
        <v>8</v>
      </c>
      <c r="C3" s="24" t="s">
        <v>9</v>
      </c>
      <c r="D3" s="7">
        <v>216.59</v>
      </c>
      <c r="E3" s="8" t="s">
        <v>10</v>
      </c>
      <c r="F3" s="8" t="s">
        <v>11</v>
      </c>
      <c r="G3" s="8">
        <v>216.59</v>
      </c>
      <c r="H3" s="7">
        <v>0</v>
      </c>
      <c r="I3" s="7">
        <v>0</v>
      </c>
    </row>
    <row r="4" spans="1:9" s="22" customFormat="1" x14ac:dyDescent="0.25">
      <c r="A4" s="5" t="s">
        <v>13</v>
      </c>
      <c r="B4" s="6" t="s">
        <v>8</v>
      </c>
      <c r="C4" s="24" t="s">
        <v>9</v>
      </c>
      <c r="D4" s="7">
        <v>216.59</v>
      </c>
      <c r="E4" s="8" t="s">
        <v>10</v>
      </c>
      <c r="F4" s="8" t="s">
        <v>11</v>
      </c>
      <c r="G4" s="8">
        <v>216.59</v>
      </c>
      <c r="H4" s="7">
        <v>0</v>
      </c>
      <c r="I4" s="7">
        <v>0</v>
      </c>
    </row>
    <row r="5" spans="1:9" s="22" customFormat="1" x14ac:dyDescent="0.25">
      <c r="A5" s="5" t="s">
        <v>14</v>
      </c>
      <c r="B5" s="6" t="s">
        <v>8</v>
      </c>
      <c r="C5" s="24" t="s">
        <v>9</v>
      </c>
      <c r="D5" s="7">
        <v>216.59</v>
      </c>
      <c r="E5" s="8" t="s">
        <v>10</v>
      </c>
      <c r="F5" s="8" t="s">
        <v>11</v>
      </c>
      <c r="G5" s="8">
        <v>216.59</v>
      </c>
      <c r="H5" s="7">
        <v>0</v>
      </c>
      <c r="I5" s="7">
        <v>0</v>
      </c>
    </row>
    <row r="6" spans="1:9" s="22" customFormat="1" x14ac:dyDescent="0.25">
      <c r="A6" s="5" t="s">
        <v>15</v>
      </c>
      <c r="B6" s="6" t="s">
        <v>8</v>
      </c>
      <c r="C6" s="24" t="s">
        <v>9</v>
      </c>
      <c r="D6" s="7">
        <v>216.59</v>
      </c>
      <c r="E6" s="8" t="s">
        <v>10</v>
      </c>
      <c r="F6" s="8" t="s">
        <v>11</v>
      </c>
      <c r="G6" s="8">
        <v>216.59</v>
      </c>
      <c r="H6" s="7">
        <v>0</v>
      </c>
      <c r="I6" s="7">
        <v>0</v>
      </c>
    </row>
    <row r="7" spans="1:9" s="22" customFormat="1" x14ac:dyDescent="0.25">
      <c r="A7" s="5" t="s">
        <v>16</v>
      </c>
      <c r="B7" s="6" t="s">
        <v>8</v>
      </c>
      <c r="C7" s="24" t="s">
        <v>9</v>
      </c>
      <c r="D7" s="7">
        <v>216.59</v>
      </c>
      <c r="E7" s="8" t="s">
        <v>10</v>
      </c>
      <c r="F7" s="8" t="s">
        <v>11</v>
      </c>
      <c r="G7" s="8">
        <v>216.59</v>
      </c>
      <c r="H7" s="7">
        <v>0</v>
      </c>
      <c r="I7" s="7">
        <v>0</v>
      </c>
    </row>
    <row r="8" spans="1:9" s="22" customFormat="1" x14ac:dyDescent="0.25">
      <c r="A8" s="5" t="s">
        <v>17</v>
      </c>
      <c r="B8" s="6" t="s">
        <v>8</v>
      </c>
      <c r="C8" s="25" t="s">
        <v>18</v>
      </c>
      <c r="D8" s="7">
        <v>0</v>
      </c>
      <c r="E8" s="9" t="s">
        <v>10</v>
      </c>
      <c r="F8" s="9" t="s">
        <v>11</v>
      </c>
      <c r="G8" s="9">
        <v>0</v>
      </c>
      <c r="H8" s="7">
        <v>0</v>
      </c>
      <c r="I8" s="7">
        <v>0</v>
      </c>
    </row>
    <row r="9" spans="1:9" s="22" customFormat="1" x14ac:dyDescent="0.25">
      <c r="A9" s="5" t="s">
        <v>19</v>
      </c>
      <c r="B9" s="6" t="s">
        <v>8</v>
      </c>
      <c r="C9" s="25" t="s">
        <v>18</v>
      </c>
      <c r="D9" s="7">
        <v>0</v>
      </c>
      <c r="E9" s="9" t="s">
        <v>10</v>
      </c>
      <c r="F9" s="9" t="s">
        <v>11</v>
      </c>
      <c r="G9" s="9">
        <v>0</v>
      </c>
      <c r="H9" s="7">
        <v>0</v>
      </c>
      <c r="I9" s="7">
        <v>0</v>
      </c>
    </row>
    <row r="10" spans="1:9" s="22" customFormat="1" x14ac:dyDescent="0.25">
      <c r="A10" s="5" t="s">
        <v>20</v>
      </c>
      <c r="B10" s="6" t="s">
        <v>21</v>
      </c>
      <c r="C10" s="25" t="s">
        <v>22</v>
      </c>
      <c r="D10" s="7">
        <v>0</v>
      </c>
      <c r="E10" s="9" t="s">
        <v>10</v>
      </c>
      <c r="F10" s="9" t="s">
        <v>21</v>
      </c>
      <c r="G10" s="9">
        <v>0</v>
      </c>
      <c r="H10" s="7">
        <v>0</v>
      </c>
      <c r="I10" s="7">
        <v>0</v>
      </c>
    </row>
    <row r="11" spans="1:9" s="22" customFormat="1" x14ac:dyDescent="0.25">
      <c r="A11" s="5" t="s">
        <v>23</v>
      </c>
      <c r="B11" s="6" t="s">
        <v>21</v>
      </c>
      <c r="C11" s="24" t="s">
        <v>24</v>
      </c>
      <c r="D11" s="7">
        <v>0</v>
      </c>
      <c r="E11" s="8" t="s">
        <v>10</v>
      </c>
      <c r="F11" s="8" t="s">
        <v>21</v>
      </c>
      <c r="G11" s="8">
        <v>0</v>
      </c>
      <c r="H11" s="7">
        <v>0</v>
      </c>
      <c r="I11" s="7">
        <v>0</v>
      </c>
    </row>
    <row r="12" spans="1:9" s="22" customFormat="1" x14ac:dyDescent="0.25">
      <c r="A12" s="5" t="s">
        <v>25</v>
      </c>
      <c r="B12" s="6" t="s">
        <v>21</v>
      </c>
      <c r="C12" s="24" t="s">
        <v>24</v>
      </c>
      <c r="D12" s="7">
        <v>0</v>
      </c>
      <c r="E12" s="8" t="s">
        <v>10</v>
      </c>
      <c r="F12" s="8" t="s">
        <v>21</v>
      </c>
      <c r="G12" s="8">
        <v>0</v>
      </c>
      <c r="H12" s="7">
        <v>0</v>
      </c>
      <c r="I12" s="7">
        <v>0</v>
      </c>
    </row>
    <row r="13" spans="1:9" s="22" customFormat="1" x14ac:dyDescent="0.25">
      <c r="A13" s="5" t="s">
        <v>26</v>
      </c>
      <c r="B13" s="6" t="s">
        <v>21</v>
      </c>
      <c r="C13" s="24" t="s">
        <v>24</v>
      </c>
      <c r="D13" s="7">
        <v>0</v>
      </c>
      <c r="E13" s="8" t="s">
        <v>10</v>
      </c>
      <c r="F13" s="8" t="s">
        <v>21</v>
      </c>
      <c r="G13" s="8">
        <v>0</v>
      </c>
      <c r="H13" s="7">
        <v>0</v>
      </c>
      <c r="I13" s="7">
        <v>0</v>
      </c>
    </row>
    <row r="14" spans="1:9" s="22" customFormat="1" x14ac:dyDescent="0.25">
      <c r="A14" s="5" t="s">
        <v>27</v>
      </c>
      <c r="B14" s="6" t="s">
        <v>28</v>
      </c>
      <c r="C14" s="24" t="s">
        <v>29</v>
      </c>
      <c r="D14" s="7">
        <v>154.88</v>
      </c>
      <c r="E14" s="8" t="s">
        <v>10</v>
      </c>
      <c r="F14" s="8" t="s">
        <v>28</v>
      </c>
      <c r="G14" s="8">
        <v>123.904</v>
      </c>
      <c r="H14" s="26">
        <v>15.488</v>
      </c>
      <c r="I14" s="12">
        <f>G14-H14</f>
        <v>108.416</v>
      </c>
    </row>
    <row r="15" spans="1:9" s="22" customFormat="1" x14ac:dyDescent="0.25">
      <c r="A15" s="5" t="s">
        <v>30</v>
      </c>
      <c r="B15" s="6" t="s">
        <v>28</v>
      </c>
      <c r="C15" s="24" t="s">
        <v>29</v>
      </c>
      <c r="D15" s="7">
        <v>154.88</v>
      </c>
      <c r="E15" s="8" t="s">
        <v>10</v>
      </c>
      <c r="F15" s="8" t="s">
        <v>28</v>
      </c>
      <c r="G15" s="8">
        <v>123.904</v>
      </c>
      <c r="H15" s="26">
        <v>15.488</v>
      </c>
      <c r="I15" s="12">
        <f t="shared" ref="I15:I57" si="0">G15-H15</f>
        <v>108.416</v>
      </c>
    </row>
    <row r="16" spans="1:9" s="22" customFormat="1" x14ac:dyDescent="0.25">
      <c r="A16" s="5" t="s">
        <v>31</v>
      </c>
      <c r="B16" s="6" t="s">
        <v>28</v>
      </c>
      <c r="C16" s="24" t="s">
        <v>29</v>
      </c>
      <c r="D16" s="7">
        <v>154.88</v>
      </c>
      <c r="E16" s="8" t="s">
        <v>10</v>
      </c>
      <c r="F16" s="8" t="s">
        <v>28</v>
      </c>
      <c r="G16" s="8">
        <v>123.904</v>
      </c>
      <c r="H16" s="26">
        <v>15.488</v>
      </c>
      <c r="I16" s="12">
        <f t="shared" si="0"/>
        <v>108.416</v>
      </c>
    </row>
    <row r="17" spans="1:9" s="22" customFormat="1" x14ac:dyDescent="0.25">
      <c r="A17" s="5" t="s">
        <v>32</v>
      </c>
      <c r="B17" s="6" t="s">
        <v>28</v>
      </c>
      <c r="C17" s="24" t="s">
        <v>29</v>
      </c>
      <c r="D17" s="7">
        <v>154.88</v>
      </c>
      <c r="E17" s="8" t="s">
        <v>10</v>
      </c>
      <c r="F17" s="8" t="s">
        <v>28</v>
      </c>
      <c r="G17" s="8">
        <v>123.904</v>
      </c>
      <c r="H17" s="26">
        <v>15.488</v>
      </c>
      <c r="I17" s="12">
        <f t="shared" si="0"/>
        <v>108.416</v>
      </c>
    </row>
    <row r="18" spans="1:9" s="22" customFormat="1" x14ac:dyDescent="0.25">
      <c r="A18" s="5" t="s">
        <v>33</v>
      </c>
      <c r="B18" s="6" t="s">
        <v>28</v>
      </c>
      <c r="C18" s="24" t="s">
        <v>29</v>
      </c>
      <c r="D18" s="7">
        <v>154.88</v>
      </c>
      <c r="E18" s="8" t="s">
        <v>10</v>
      </c>
      <c r="F18" s="8" t="s">
        <v>28</v>
      </c>
      <c r="G18" s="8">
        <v>123.904</v>
      </c>
      <c r="H18" s="26">
        <v>15.488</v>
      </c>
      <c r="I18" s="12">
        <f t="shared" si="0"/>
        <v>108.416</v>
      </c>
    </row>
    <row r="19" spans="1:9" s="22" customFormat="1" x14ac:dyDescent="0.25">
      <c r="A19" s="5" t="s">
        <v>34</v>
      </c>
      <c r="B19" s="6" t="s">
        <v>28</v>
      </c>
      <c r="C19" s="24" t="s">
        <v>29</v>
      </c>
      <c r="D19" s="7">
        <v>154.88</v>
      </c>
      <c r="E19" s="8" t="s">
        <v>10</v>
      </c>
      <c r="F19" s="8" t="s">
        <v>28</v>
      </c>
      <c r="G19" s="8">
        <v>123.904</v>
      </c>
      <c r="H19" s="26">
        <v>15.488</v>
      </c>
      <c r="I19" s="12">
        <f t="shared" si="0"/>
        <v>108.416</v>
      </c>
    </row>
    <row r="20" spans="1:9" s="22" customFormat="1" x14ac:dyDescent="0.25">
      <c r="A20" s="5" t="s">
        <v>35</v>
      </c>
      <c r="B20" s="6" t="s">
        <v>28</v>
      </c>
      <c r="C20" s="24" t="s">
        <v>29</v>
      </c>
      <c r="D20" s="7">
        <v>154.88</v>
      </c>
      <c r="E20" s="8" t="s">
        <v>10</v>
      </c>
      <c r="F20" s="8" t="s">
        <v>28</v>
      </c>
      <c r="G20" s="8">
        <v>123.904</v>
      </c>
      <c r="H20" s="26">
        <v>15.488</v>
      </c>
      <c r="I20" s="12">
        <f t="shared" si="0"/>
        <v>108.416</v>
      </c>
    </row>
    <row r="21" spans="1:9" s="22" customFormat="1" x14ac:dyDescent="0.25">
      <c r="A21" s="5" t="s">
        <v>36</v>
      </c>
      <c r="B21" s="6" t="s">
        <v>28</v>
      </c>
      <c r="C21" s="24" t="s">
        <v>29</v>
      </c>
      <c r="D21" s="7">
        <v>154.88</v>
      </c>
      <c r="E21" s="8" t="s">
        <v>10</v>
      </c>
      <c r="F21" s="8" t="s">
        <v>28</v>
      </c>
      <c r="G21" s="8">
        <v>123.904</v>
      </c>
      <c r="H21" s="26">
        <v>15.488</v>
      </c>
      <c r="I21" s="12">
        <f t="shared" si="0"/>
        <v>108.416</v>
      </c>
    </row>
    <row r="22" spans="1:9" s="22" customFormat="1" x14ac:dyDescent="0.25">
      <c r="A22" s="5" t="s">
        <v>37</v>
      </c>
      <c r="B22" s="6" t="s">
        <v>28</v>
      </c>
      <c r="C22" s="24" t="s">
        <v>29</v>
      </c>
      <c r="D22" s="7">
        <v>154.88</v>
      </c>
      <c r="E22" s="8" t="s">
        <v>10</v>
      </c>
      <c r="F22" s="8" t="s">
        <v>28</v>
      </c>
      <c r="G22" s="8">
        <v>123.904</v>
      </c>
      <c r="H22" s="26">
        <v>15.488</v>
      </c>
      <c r="I22" s="12">
        <f t="shared" si="0"/>
        <v>108.416</v>
      </c>
    </row>
    <row r="23" spans="1:9" s="22" customFormat="1" x14ac:dyDescent="0.25">
      <c r="A23" s="5" t="s">
        <v>38</v>
      </c>
      <c r="B23" s="6" t="s">
        <v>28</v>
      </c>
      <c r="C23" s="24" t="s">
        <v>29</v>
      </c>
      <c r="D23" s="7">
        <v>154.88</v>
      </c>
      <c r="E23" s="8" t="s">
        <v>10</v>
      </c>
      <c r="F23" s="8" t="s">
        <v>28</v>
      </c>
      <c r="G23" s="8">
        <v>123.904</v>
      </c>
      <c r="H23" s="26">
        <v>15.488</v>
      </c>
      <c r="I23" s="12">
        <f t="shared" si="0"/>
        <v>108.416</v>
      </c>
    </row>
    <row r="24" spans="1:9" s="22" customFormat="1" x14ac:dyDescent="0.25">
      <c r="A24" s="5" t="s">
        <v>39</v>
      </c>
      <c r="B24" s="6" t="s">
        <v>28</v>
      </c>
      <c r="C24" s="24" t="s">
        <v>29</v>
      </c>
      <c r="D24" s="7">
        <v>154.88</v>
      </c>
      <c r="E24" s="8" t="s">
        <v>10</v>
      </c>
      <c r="F24" s="8" t="s">
        <v>28</v>
      </c>
      <c r="G24" s="8">
        <v>123.904</v>
      </c>
      <c r="H24" s="26">
        <v>15.488</v>
      </c>
      <c r="I24" s="12">
        <f t="shared" si="0"/>
        <v>108.416</v>
      </c>
    </row>
    <row r="25" spans="1:9" s="22" customFormat="1" x14ac:dyDescent="0.25">
      <c r="A25" s="5" t="s">
        <v>40</v>
      </c>
      <c r="B25" s="6" t="s">
        <v>28</v>
      </c>
      <c r="C25" s="24" t="s">
        <v>29</v>
      </c>
      <c r="D25" s="7">
        <v>154.88</v>
      </c>
      <c r="E25" s="8" t="s">
        <v>10</v>
      </c>
      <c r="F25" s="8" t="s">
        <v>28</v>
      </c>
      <c r="G25" s="8">
        <v>123.904</v>
      </c>
      <c r="H25" s="26">
        <v>15.488</v>
      </c>
      <c r="I25" s="12">
        <f t="shared" si="0"/>
        <v>108.416</v>
      </c>
    </row>
    <row r="26" spans="1:9" s="22" customFormat="1" x14ac:dyDescent="0.25">
      <c r="A26" s="5" t="s">
        <v>41</v>
      </c>
      <c r="B26" s="6" t="s">
        <v>28</v>
      </c>
      <c r="C26" s="24" t="s">
        <v>29</v>
      </c>
      <c r="D26" s="7">
        <v>154.88</v>
      </c>
      <c r="E26" s="8" t="s">
        <v>10</v>
      </c>
      <c r="F26" s="8" t="s">
        <v>28</v>
      </c>
      <c r="G26" s="8">
        <v>123.904</v>
      </c>
      <c r="H26" s="26">
        <v>15.488</v>
      </c>
      <c r="I26" s="12">
        <f t="shared" si="0"/>
        <v>108.416</v>
      </c>
    </row>
    <row r="27" spans="1:9" s="22" customFormat="1" x14ac:dyDescent="0.25">
      <c r="A27" s="5" t="s">
        <v>42</v>
      </c>
      <c r="B27" s="6" t="s">
        <v>28</v>
      </c>
      <c r="C27" s="24" t="s">
        <v>29</v>
      </c>
      <c r="D27" s="7">
        <v>154.88</v>
      </c>
      <c r="E27" s="8" t="s">
        <v>10</v>
      </c>
      <c r="F27" s="8" t="s">
        <v>28</v>
      </c>
      <c r="G27" s="8">
        <v>123.904</v>
      </c>
      <c r="H27" s="26">
        <v>15.488</v>
      </c>
      <c r="I27" s="12">
        <f t="shared" si="0"/>
        <v>108.416</v>
      </c>
    </row>
    <row r="28" spans="1:9" s="22" customFormat="1" x14ac:dyDescent="0.25">
      <c r="A28" s="5" t="s">
        <v>43</v>
      </c>
      <c r="B28" s="6" t="s">
        <v>28</v>
      </c>
      <c r="C28" s="24" t="s">
        <v>29</v>
      </c>
      <c r="D28" s="7">
        <v>154.88</v>
      </c>
      <c r="E28" s="8" t="s">
        <v>10</v>
      </c>
      <c r="F28" s="8" t="s">
        <v>28</v>
      </c>
      <c r="G28" s="8">
        <v>123.904</v>
      </c>
      <c r="H28" s="26">
        <v>15.488</v>
      </c>
      <c r="I28" s="12">
        <f t="shared" si="0"/>
        <v>108.416</v>
      </c>
    </row>
    <row r="29" spans="1:9" s="22" customFormat="1" x14ac:dyDescent="0.25">
      <c r="A29" s="5" t="s">
        <v>44</v>
      </c>
      <c r="B29" s="6" t="s">
        <v>28</v>
      </c>
      <c r="C29" s="24" t="s">
        <v>29</v>
      </c>
      <c r="D29" s="7">
        <v>154.88</v>
      </c>
      <c r="E29" s="8" t="s">
        <v>10</v>
      </c>
      <c r="F29" s="8" t="s">
        <v>28</v>
      </c>
      <c r="G29" s="8">
        <v>123.904</v>
      </c>
      <c r="H29" s="26">
        <v>15.488</v>
      </c>
      <c r="I29" s="12">
        <f t="shared" si="0"/>
        <v>108.416</v>
      </c>
    </row>
    <row r="30" spans="1:9" s="22" customFormat="1" x14ac:dyDescent="0.25">
      <c r="A30" s="5" t="s">
        <v>45</v>
      </c>
      <c r="B30" s="6" t="s">
        <v>8</v>
      </c>
      <c r="C30" s="24" t="s">
        <v>46</v>
      </c>
      <c r="D30" s="7">
        <v>143.91</v>
      </c>
      <c r="E30" s="8" t="s">
        <v>10</v>
      </c>
      <c r="F30" s="8" t="s">
        <v>11</v>
      </c>
      <c r="G30" s="8">
        <v>100.73700000000001</v>
      </c>
      <c r="H30" s="26">
        <v>14.391</v>
      </c>
      <c r="I30" s="12">
        <f t="shared" si="0"/>
        <v>86.346000000000004</v>
      </c>
    </row>
    <row r="31" spans="1:9" s="22" customFormat="1" x14ac:dyDescent="0.25">
      <c r="A31" s="5" t="s">
        <v>47</v>
      </c>
      <c r="B31" s="6" t="s">
        <v>28</v>
      </c>
      <c r="C31" s="24" t="s">
        <v>46</v>
      </c>
      <c r="D31" s="7">
        <v>186.96</v>
      </c>
      <c r="E31" s="8" t="s">
        <v>10</v>
      </c>
      <c r="F31" s="8" t="s">
        <v>28</v>
      </c>
      <c r="G31" s="8">
        <v>130.87200000000001</v>
      </c>
      <c r="H31" s="26">
        <v>18.696000000000002</v>
      </c>
      <c r="I31" s="12">
        <f t="shared" si="0"/>
        <v>112.17600000000002</v>
      </c>
    </row>
    <row r="32" spans="1:9" s="22" customFormat="1" x14ac:dyDescent="0.25">
      <c r="A32" s="5" t="s">
        <v>48</v>
      </c>
      <c r="B32" s="6" t="s">
        <v>28</v>
      </c>
      <c r="C32" s="24" t="s">
        <v>46</v>
      </c>
      <c r="D32" s="7">
        <v>186.96</v>
      </c>
      <c r="E32" s="8" t="s">
        <v>10</v>
      </c>
      <c r="F32" s="8" t="s">
        <v>28</v>
      </c>
      <c r="G32" s="8">
        <v>130.87200000000001</v>
      </c>
      <c r="H32" s="26">
        <v>18.696000000000002</v>
      </c>
      <c r="I32" s="12">
        <f t="shared" si="0"/>
        <v>112.17600000000002</v>
      </c>
    </row>
    <row r="33" spans="1:9" s="22" customFormat="1" x14ac:dyDescent="0.25">
      <c r="A33" s="5" t="s">
        <v>49</v>
      </c>
      <c r="B33" s="6" t="s">
        <v>28</v>
      </c>
      <c r="C33" s="24" t="s">
        <v>46</v>
      </c>
      <c r="D33" s="7">
        <v>186.96</v>
      </c>
      <c r="E33" s="8" t="s">
        <v>10</v>
      </c>
      <c r="F33" s="8" t="s">
        <v>28</v>
      </c>
      <c r="G33" s="8">
        <v>130.87200000000001</v>
      </c>
      <c r="H33" s="26">
        <v>18.696000000000002</v>
      </c>
      <c r="I33" s="12">
        <f t="shared" si="0"/>
        <v>112.17600000000002</v>
      </c>
    </row>
    <row r="34" spans="1:9" s="22" customFormat="1" x14ac:dyDescent="0.25">
      <c r="A34" s="5" t="s">
        <v>50</v>
      </c>
      <c r="B34" s="6" t="s">
        <v>28</v>
      </c>
      <c r="C34" s="24" t="s">
        <v>46</v>
      </c>
      <c r="D34" s="7">
        <v>186.96</v>
      </c>
      <c r="E34" s="8" t="s">
        <v>10</v>
      </c>
      <c r="F34" s="8" t="s">
        <v>28</v>
      </c>
      <c r="G34" s="8">
        <v>130.87200000000001</v>
      </c>
      <c r="H34" s="26">
        <v>18.696000000000002</v>
      </c>
      <c r="I34" s="12">
        <f t="shared" si="0"/>
        <v>112.17600000000002</v>
      </c>
    </row>
    <row r="35" spans="1:9" s="22" customFormat="1" x14ac:dyDescent="0.25">
      <c r="A35" s="5" t="s">
        <v>51</v>
      </c>
      <c r="B35" s="6" t="s">
        <v>52</v>
      </c>
      <c r="C35" s="24" t="s">
        <v>46</v>
      </c>
      <c r="D35" s="7">
        <v>724.47</v>
      </c>
      <c r="E35" s="8" t="s">
        <v>10</v>
      </c>
      <c r="F35" s="8" t="s">
        <v>52</v>
      </c>
      <c r="G35" s="8">
        <v>507.12900000000002</v>
      </c>
      <c r="H35" s="26">
        <v>72.447000000000003</v>
      </c>
      <c r="I35" s="12">
        <f t="shared" si="0"/>
        <v>434.68200000000002</v>
      </c>
    </row>
    <row r="36" spans="1:9" s="22" customFormat="1" x14ac:dyDescent="0.25">
      <c r="A36" s="5" t="s">
        <v>53</v>
      </c>
      <c r="B36" s="6" t="s">
        <v>54</v>
      </c>
      <c r="C36" s="24" t="s">
        <v>46</v>
      </c>
      <c r="D36" s="7">
        <v>409.59</v>
      </c>
      <c r="E36" s="8" t="s">
        <v>10</v>
      </c>
      <c r="F36" s="8" t="s">
        <v>54</v>
      </c>
      <c r="G36" s="8">
        <v>286.71299999999997</v>
      </c>
      <c r="H36" s="26">
        <v>40.959000000000003</v>
      </c>
      <c r="I36" s="12">
        <f t="shared" si="0"/>
        <v>245.75399999999996</v>
      </c>
    </row>
    <row r="37" spans="1:9" s="29" customFormat="1" x14ac:dyDescent="0.25">
      <c r="A37" s="5" t="s">
        <v>60</v>
      </c>
      <c r="B37" s="6" t="s">
        <v>28</v>
      </c>
      <c r="C37" s="25" t="s">
        <v>46</v>
      </c>
      <c r="D37" s="11">
        <v>850</v>
      </c>
      <c r="E37" s="9" t="s">
        <v>10</v>
      </c>
      <c r="F37" s="9" t="s">
        <v>28</v>
      </c>
      <c r="G37" s="9">
        <v>595</v>
      </c>
      <c r="H37" s="26">
        <v>85</v>
      </c>
      <c r="I37" s="12">
        <f t="shared" si="0"/>
        <v>510</v>
      </c>
    </row>
    <row r="38" spans="1:9" s="29" customFormat="1" x14ac:dyDescent="0.25">
      <c r="A38" s="5" t="s">
        <v>61</v>
      </c>
      <c r="B38" s="6" t="s">
        <v>28</v>
      </c>
      <c r="C38" s="25" t="s">
        <v>62</v>
      </c>
      <c r="D38" s="11">
        <v>745</v>
      </c>
      <c r="E38" s="9" t="s">
        <v>10</v>
      </c>
      <c r="F38" s="9" t="s">
        <v>28</v>
      </c>
      <c r="G38" s="9">
        <v>447</v>
      </c>
      <c r="H38" s="26">
        <v>74.5</v>
      </c>
      <c r="I38" s="12">
        <f t="shared" si="0"/>
        <v>372.5</v>
      </c>
    </row>
    <row r="39" spans="1:9" s="29" customFormat="1" x14ac:dyDescent="0.25">
      <c r="A39" s="5" t="s">
        <v>63</v>
      </c>
      <c r="B39" s="6" t="s">
        <v>28</v>
      </c>
      <c r="C39" s="25" t="s">
        <v>62</v>
      </c>
      <c r="D39" s="11">
        <v>745</v>
      </c>
      <c r="E39" s="9" t="s">
        <v>10</v>
      </c>
      <c r="F39" s="9" t="s">
        <v>28</v>
      </c>
      <c r="G39" s="9">
        <v>447</v>
      </c>
      <c r="H39" s="26">
        <v>74.5</v>
      </c>
      <c r="I39" s="12">
        <f t="shared" si="0"/>
        <v>372.5</v>
      </c>
    </row>
    <row r="40" spans="1:9" s="29" customFormat="1" x14ac:dyDescent="0.25">
      <c r="A40" s="5" t="s">
        <v>64</v>
      </c>
      <c r="B40" s="6" t="s">
        <v>28</v>
      </c>
      <c r="C40" s="25" t="s">
        <v>62</v>
      </c>
      <c r="D40" s="11">
        <v>745</v>
      </c>
      <c r="E40" s="9" t="s">
        <v>10</v>
      </c>
      <c r="F40" s="9" t="s">
        <v>28</v>
      </c>
      <c r="G40" s="9">
        <v>447</v>
      </c>
      <c r="H40" s="26">
        <v>74.5</v>
      </c>
      <c r="I40" s="12">
        <f t="shared" si="0"/>
        <v>372.5</v>
      </c>
    </row>
    <row r="41" spans="1:9" s="29" customFormat="1" x14ac:dyDescent="0.25">
      <c r="A41" s="5" t="s">
        <v>65</v>
      </c>
      <c r="B41" s="6" t="s">
        <v>28</v>
      </c>
      <c r="C41" s="25" t="s">
        <v>62</v>
      </c>
      <c r="D41" s="11">
        <v>745</v>
      </c>
      <c r="E41" s="9" t="s">
        <v>10</v>
      </c>
      <c r="F41" s="9" t="s">
        <v>28</v>
      </c>
      <c r="G41" s="9">
        <v>447</v>
      </c>
      <c r="H41" s="26">
        <v>74.5</v>
      </c>
      <c r="I41" s="12">
        <f t="shared" si="0"/>
        <v>372.5</v>
      </c>
    </row>
    <row r="42" spans="1:9" s="29" customFormat="1" x14ac:dyDescent="0.25">
      <c r="A42" s="5" t="s">
        <v>66</v>
      </c>
      <c r="B42" s="6" t="s">
        <v>28</v>
      </c>
      <c r="C42" s="25" t="s">
        <v>62</v>
      </c>
      <c r="D42" s="11">
        <v>850</v>
      </c>
      <c r="E42" s="9" t="s">
        <v>10</v>
      </c>
      <c r="F42" s="9" t="s">
        <v>28</v>
      </c>
      <c r="G42" s="9">
        <v>510</v>
      </c>
      <c r="H42" s="26">
        <v>85</v>
      </c>
      <c r="I42" s="12">
        <f t="shared" si="0"/>
        <v>425</v>
      </c>
    </row>
    <row r="43" spans="1:9" s="29" customFormat="1" x14ac:dyDescent="0.25">
      <c r="A43" s="5" t="s">
        <v>67</v>
      </c>
      <c r="B43" s="6" t="s">
        <v>28</v>
      </c>
      <c r="C43" s="25" t="s">
        <v>62</v>
      </c>
      <c r="D43" s="11">
        <v>850</v>
      </c>
      <c r="E43" s="9" t="s">
        <v>10</v>
      </c>
      <c r="F43" s="9" t="s">
        <v>28</v>
      </c>
      <c r="G43" s="9">
        <v>510</v>
      </c>
      <c r="H43" s="26">
        <v>85</v>
      </c>
      <c r="I43" s="12">
        <f t="shared" si="0"/>
        <v>425</v>
      </c>
    </row>
    <row r="44" spans="1:9" s="29" customFormat="1" x14ac:dyDescent="0.25">
      <c r="A44" s="5" t="s">
        <v>68</v>
      </c>
      <c r="B44" s="6" t="s">
        <v>28</v>
      </c>
      <c r="C44" s="25" t="s">
        <v>69</v>
      </c>
      <c r="D44" s="11">
        <v>460.02</v>
      </c>
      <c r="E44" s="9" t="s">
        <v>10</v>
      </c>
      <c r="F44" s="9" t="s">
        <v>28</v>
      </c>
      <c r="G44" s="9">
        <v>184.00799999999998</v>
      </c>
      <c r="H44" s="26">
        <v>46.002000000000002</v>
      </c>
      <c r="I44" s="12">
        <f t="shared" si="0"/>
        <v>138.00599999999997</v>
      </c>
    </row>
    <row r="45" spans="1:9" s="29" customFormat="1" x14ac:dyDescent="0.25">
      <c r="A45" s="5" t="s">
        <v>70</v>
      </c>
      <c r="B45" s="6" t="s">
        <v>28</v>
      </c>
      <c r="C45" s="25" t="s">
        <v>69</v>
      </c>
      <c r="D45" s="11">
        <v>460.02</v>
      </c>
      <c r="E45" s="9" t="s">
        <v>10</v>
      </c>
      <c r="F45" s="9" t="s">
        <v>28</v>
      </c>
      <c r="G45" s="9">
        <v>184.00799999999998</v>
      </c>
      <c r="H45" s="26">
        <v>46.002000000000002</v>
      </c>
      <c r="I45" s="12">
        <f t="shared" si="0"/>
        <v>138.00599999999997</v>
      </c>
    </row>
    <row r="46" spans="1:9" s="29" customFormat="1" x14ac:dyDescent="0.25">
      <c r="A46" s="5" t="s">
        <v>71</v>
      </c>
      <c r="B46" s="6" t="s">
        <v>28</v>
      </c>
      <c r="C46" s="25" t="s">
        <v>69</v>
      </c>
      <c r="D46" s="11">
        <v>460.02</v>
      </c>
      <c r="E46" s="9" t="s">
        <v>10</v>
      </c>
      <c r="F46" s="9" t="s">
        <v>28</v>
      </c>
      <c r="G46" s="9">
        <v>184.00799999999998</v>
      </c>
      <c r="H46" s="26">
        <v>46.002000000000002</v>
      </c>
      <c r="I46" s="12">
        <f t="shared" si="0"/>
        <v>138.00599999999997</v>
      </c>
    </row>
    <row r="47" spans="1:9" s="29" customFormat="1" x14ac:dyDescent="0.25">
      <c r="A47" s="5" t="s">
        <v>72</v>
      </c>
      <c r="B47" s="6" t="s">
        <v>28</v>
      </c>
      <c r="C47" s="25" t="s">
        <v>69</v>
      </c>
      <c r="D47" s="11">
        <v>460.02</v>
      </c>
      <c r="E47" s="9" t="s">
        <v>10</v>
      </c>
      <c r="F47" s="9" t="s">
        <v>28</v>
      </c>
      <c r="G47" s="9">
        <v>184.00799999999998</v>
      </c>
      <c r="H47" s="26">
        <v>46.002000000000002</v>
      </c>
      <c r="I47" s="12">
        <f t="shared" si="0"/>
        <v>138.00599999999997</v>
      </c>
    </row>
    <row r="48" spans="1:9" s="29" customFormat="1" x14ac:dyDescent="0.25">
      <c r="A48" s="5" t="s">
        <v>73</v>
      </c>
      <c r="B48" s="6" t="s">
        <v>28</v>
      </c>
      <c r="C48" s="25" t="s">
        <v>69</v>
      </c>
      <c r="D48" s="11">
        <v>460.02</v>
      </c>
      <c r="E48" s="9" t="s">
        <v>10</v>
      </c>
      <c r="F48" s="9" t="s">
        <v>28</v>
      </c>
      <c r="G48" s="9">
        <v>184.00799999999998</v>
      </c>
      <c r="H48" s="26">
        <v>46.002000000000002</v>
      </c>
      <c r="I48" s="12">
        <f t="shared" si="0"/>
        <v>138.00599999999997</v>
      </c>
    </row>
    <row r="49" spans="1:9" s="29" customFormat="1" x14ac:dyDescent="0.25">
      <c r="A49" s="5" t="s">
        <v>74</v>
      </c>
      <c r="B49" s="6" t="s">
        <v>28</v>
      </c>
      <c r="C49" s="25" t="s">
        <v>69</v>
      </c>
      <c r="D49" s="11">
        <v>460.02</v>
      </c>
      <c r="E49" s="9" t="s">
        <v>10</v>
      </c>
      <c r="F49" s="9" t="s">
        <v>28</v>
      </c>
      <c r="G49" s="9">
        <v>184.00799999999998</v>
      </c>
      <c r="H49" s="26">
        <v>46.002000000000002</v>
      </c>
      <c r="I49" s="12">
        <f t="shared" si="0"/>
        <v>138.00599999999997</v>
      </c>
    </row>
    <row r="50" spans="1:9" s="29" customFormat="1" x14ac:dyDescent="0.25">
      <c r="A50" s="5" t="s">
        <v>75</v>
      </c>
      <c r="B50" s="6" t="s">
        <v>28</v>
      </c>
      <c r="C50" s="25" t="s">
        <v>69</v>
      </c>
      <c r="D50" s="11">
        <v>850</v>
      </c>
      <c r="E50" s="9" t="s">
        <v>10</v>
      </c>
      <c r="F50" s="9" t="s">
        <v>28</v>
      </c>
      <c r="G50" s="9">
        <v>340</v>
      </c>
      <c r="H50" s="26">
        <v>85</v>
      </c>
      <c r="I50" s="12">
        <f t="shared" si="0"/>
        <v>255</v>
      </c>
    </row>
    <row r="51" spans="1:9" s="29" customFormat="1" ht="28.5" x14ac:dyDescent="0.25">
      <c r="A51" s="5" t="s">
        <v>113</v>
      </c>
      <c r="B51" s="15" t="s">
        <v>114</v>
      </c>
      <c r="C51" s="25" t="s">
        <v>69</v>
      </c>
      <c r="D51" s="11">
        <v>735.54000000000008</v>
      </c>
      <c r="E51" s="9" t="s">
        <v>10</v>
      </c>
      <c r="F51" s="9" t="s">
        <v>21</v>
      </c>
      <c r="G51" s="9">
        <v>294.21600000000001</v>
      </c>
      <c r="H51" s="26">
        <v>73.554000000000016</v>
      </c>
      <c r="I51" s="12">
        <f t="shared" si="0"/>
        <v>220.66199999999998</v>
      </c>
    </row>
    <row r="52" spans="1:9" s="29" customFormat="1" ht="28.5" x14ac:dyDescent="0.25">
      <c r="A52" s="5" t="s">
        <v>115</v>
      </c>
      <c r="B52" s="15" t="s">
        <v>116</v>
      </c>
      <c r="C52" s="25" t="s">
        <v>69</v>
      </c>
      <c r="D52" s="11">
        <v>462.47999999999996</v>
      </c>
      <c r="E52" s="9" t="s">
        <v>10</v>
      </c>
      <c r="F52" s="9" t="s">
        <v>21</v>
      </c>
      <c r="G52" s="9">
        <v>184.99199999999999</v>
      </c>
      <c r="H52" s="26">
        <v>46.247999999999998</v>
      </c>
      <c r="I52" s="12">
        <f t="shared" si="0"/>
        <v>138.744</v>
      </c>
    </row>
    <row r="53" spans="1:9" s="22" customFormat="1" x14ac:dyDescent="0.25">
      <c r="A53" s="5" t="s">
        <v>143</v>
      </c>
      <c r="B53" s="15" t="s">
        <v>144</v>
      </c>
      <c r="C53" s="24" t="s">
        <v>142</v>
      </c>
      <c r="D53" s="7">
        <v>291</v>
      </c>
      <c r="E53" s="8" t="s">
        <v>10</v>
      </c>
      <c r="F53" s="8" t="s">
        <v>28</v>
      </c>
      <c r="G53" s="8">
        <v>87.300000000000011</v>
      </c>
      <c r="H53" s="26">
        <v>29.1</v>
      </c>
      <c r="I53" s="12">
        <f t="shared" si="0"/>
        <v>58.20000000000001</v>
      </c>
    </row>
    <row r="54" spans="1:9" s="22" customFormat="1" x14ac:dyDescent="0.25">
      <c r="A54" s="5" t="s">
        <v>145</v>
      </c>
      <c r="B54" s="15" t="s">
        <v>144</v>
      </c>
      <c r="C54" s="24" t="s">
        <v>142</v>
      </c>
      <c r="D54" s="7">
        <v>291</v>
      </c>
      <c r="E54" s="8" t="s">
        <v>10</v>
      </c>
      <c r="F54" s="8" t="s">
        <v>28</v>
      </c>
      <c r="G54" s="8">
        <v>87.300000000000011</v>
      </c>
      <c r="H54" s="26">
        <v>29.1</v>
      </c>
      <c r="I54" s="12">
        <f t="shared" si="0"/>
        <v>58.20000000000001</v>
      </c>
    </row>
    <row r="55" spans="1:9" s="22" customFormat="1" x14ac:dyDescent="0.25">
      <c r="A55" s="5" t="s">
        <v>146</v>
      </c>
      <c r="B55" s="15" t="s">
        <v>144</v>
      </c>
      <c r="C55" s="24" t="s">
        <v>142</v>
      </c>
      <c r="D55" s="7">
        <v>291</v>
      </c>
      <c r="E55" s="8" t="s">
        <v>10</v>
      </c>
      <c r="F55" s="8" t="s">
        <v>28</v>
      </c>
      <c r="G55" s="8">
        <v>87.300000000000011</v>
      </c>
      <c r="H55" s="26">
        <v>29.1</v>
      </c>
      <c r="I55" s="12">
        <f t="shared" si="0"/>
        <v>58.20000000000001</v>
      </c>
    </row>
    <row r="56" spans="1:9" s="22" customFormat="1" ht="42.75" x14ac:dyDescent="0.25">
      <c r="A56" s="5" t="s">
        <v>147</v>
      </c>
      <c r="B56" s="15" t="s">
        <v>148</v>
      </c>
      <c r="C56" s="24" t="s">
        <v>142</v>
      </c>
      <c r="D56" s="7">
        <v>236.86</v>
      </c>
      <c r="E56" s="8" t="s">
        <v>10</v>
      </c>
      <c r="F56" s="8" t="s">
        <v>28</v>
      </c>
      <c r="G56" s="8">
        <v>71.058000000000007</v>
      </c>
      <c r="H56" s="26">
        <v>23.686000000000003</v>
      </c>
      <c r="I56" s="12">
        <f t="shared" si="0"/>
        <v>47.372</v>
      </c>
    </row>
    <row r="57" spans="1:9" s="22" customFormat="1" x14ac:dyDescent="0.25">
      <c r="A57" s="5" t="s">
        <v>149</v>
      </c>
      <c r="B57" s="15" t="s">
        <v>144</v>
      </c>
      <c r="C57" s="24" t="s">
        <v>142</v>
      </c>
      <c r="D57" s="7">
        <v>219</v>
      </c>
      <c r="E57" s="8" t="s">
        <v>10</v>
      </c>
      <c r="F57" s="8" t="s">
        <v>28</v>
      </c>
      <c r="G57" s="8">
        <v>65.7</v>
      </c>
      <c r="H57" s="26">
        <v>21.900000000000002</v>
      </c>
      <c r="I57" s="12">
        <f t="shared" si="0"/>
        <v>43.8</v>
      </c>
    </row>
    <row r="58" spans="1:9" s="17" customFormat="1" x14ac:dyDescent="0.25">
      <c r="D58" s="19">
        <f>SUM(D2:D57)</f>
        <v>17470.430000000008</v>
      </c>
      <c r="G58" s="19">
        <f>SUM(G2:G57)</f>
        <v>10424.984999999999</v>
      </c>
      <c r="H58" s="19">
        <f>SUM(H2:H57)</f>
        <v>1617.0889999999997</v>
      </c>
      <c r="I58" s="19">
        <f>SUM(I2:I57)</f>
        <v>7508.3560000000007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14" sqref="B14"/>
    </sheetView>
  </sheetViews>
  <sheetFormatPr defaultRowHeight="15" x14ac:dyDescent="0.25"/>
  <cols>
    <col min="1" max="1" width="15.85546875"/>
    <col min="2" max="2" width="37.7109375" customWidth="1"/>
    <col min="3" max="4" width="15.85546875"/>
    <col min="6" max="6" width="13.140625" customWidth="1"/>
    <col min="7" max="7" width="39.140625" bestFit="1" customWidth="1"/>
    <col min="8" max="8" width="36" bestFit="1" customWidth="1"/>
    <col min="9" max="9" width="14.5703125" style="45" customWidth="1"/>
  </cols>
  <sheetData>
    <row r="1" spans="1:9" s="22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41" t="s">
        <v>160</v>
      </c>
      <c r="F1" s="2" t="s">
        <v>159</v>
      </c>
      <c r="G1" s="1" t="s">
        <v>4</v>
      </c>
      <c r="H1" s="1" t="s">
        <v>5</v>
      </c>
      <c r="I1" s="43" t="s">
        <v>158</v>
      </c>
    </row>
    <row r="2" spans="1:9" s="33" customFormat="1" x14ac:dyDescent="0.25">
      <c r="A2" s="5" t="s">
        <v>76</v>
      </c>
      <c r="B2" s="15" t="s">
        <v>162</v>
      </c>
      <c r="C2" s="25" t="s">
        <v>69</v>
      </c>
      <c r="D2" s="11">
        <v>46741.23</v>
      </c>
      <c r="E2" s="30">
        <v>159</v>
      </c>
      <c r="F2" s="11">
        <f>D2/E2</f>
        <v>293.97000000000003</v>
      </c>
      <c r="G2" s="9" t="s">
        <v>10</v>
      </c>
      <c r="H2" s="9" t="s">
        <v>162</v>
      </c>
      <c r="I2" s="7">
        <v>18696.492000000002</v>
      </c>
    </row>
    <row r="3" spans="1:9" x14ac:dyDescent="0.25">
      <c r="A3" s="5" t="s">
        <v>79</v>
      </c>
      <c r="B3" s="15" t="s">
        <v>80</v>
      </c>
      <c r="C3" s="25" t="s">
        <v>69</v>
      </c>
      <c r="D3" s="11">
        <v>1419.42</v>
      </c>
      <c r="E3" s="30">
        <v>2</v>
      </c>
      <c r="F3" s="11">
        <f>D3/E3</f>
        <v>709.71</v>
      </c>
      <c r="G3" s="9" t="s">
        <v>10</v>
      </c>
      <c r="H3" s="9" t="s">
        <v>80</v>
      </c>
      <c r="I3" s="11">
        <v>567.76800000000003</v>
      </c>
    </row>
    <row r="4" spans="1:9" x14ac:dyDescent="0.25">
      <c r="A4" s="5" t="s">
        <v>81</v>
      </c>
      <c r="B4" s="15" t="s">
        <v>82</v>
      </c>
      <c r="C4" s="25" t="s">
        <v>69</v>
      </c>
      <c r="D4" s="11">
        <v>1230</v>
      </c>
      <c r="E4" s="30">
        <v>2</v>
      </c>
      <c r="F4" s="11">
        <f>D4/E4</f>
        <v>615</v>
      </c>
      <c r="G4" s="9" t="s">
        <v>10</v>
      </c>
      <c r="H4" s="16" t="s">
        <v>82</v>
      </c>
      <c r="I4" s="44">
        <v>492</v>
      </c>
    </row>
    <row r="5" spans="1:9" x14ac:dyDescent="0.25">
      <c r="A5" s="5" t="s">
        <v>83</v>
      </c>
      <c r="B5" s="15" t="s">
        <v>84</v>
      </c>
      <c r="C5" s="24" t="s">
        <v>69</v>
      </c>
      <c r="D5" s="7">
        <v>4920</v>
      </c>
      <c r="E5" s="30">
        <v>24</v>
      </c>
      <c r="F5" s="11">
        <f t="shared" ref="F5:F11" si="0">D5/E5</f>
        <v>205</v>
      </c>
      <c r="G5" s="8" t="s">
        <v>10</v>
      </c>
      <c r="H5" s="8" t="s">
        <v>28</v>
      </c>
      <c r="I5" s="7">
        <v>1968</v>
      </c>
    </row>
    <row r="6" spans="1:9" x14ac:dyDescent="0.25">
      <c r="A6" s="5" t="s">
        <v>85</v>
      </c>
      <c r="B6" s="15" t="s">
        <v>86</v>
      </c>
      <c r="C6" s="24" t="s">
        <v>69</v>
      </c>
      <c r="D6" s="7">
        <v>24083.4</v>
      </c>
      <c r="E6" s="57">
        <v>29</v>
      </c>
      <c r="F6" s="58">
        <f>(D6+D7)/29</f>
        <v>988.24137931034488</v>
      </c>
      <c r="G6" s="8" t="s">
        <v>10</v>
      </c>
      <c r="H6" s="8" t="s">
        <v>28</v>
      </c>
      <c r="I6" s="7">
        <v>9633.36</v>
      </c>
    </row>
    <row r="7" spans="1:9" x14ac:dyDescent="0.25">
      <c r="A7" s="5" t="s">
        <v>89</v>
      </c>
      <c r="B7" s="15" t="s">
        <v>90</v>
      </c>
      <c r="C7" s="24" t="s">
        <v>69</v>
      </c>
      <c r="D7" s="7">
        <v>4575.6000000000004</v>
      </c>
      <c r="E7" s="57"/>
      <c r="F7" s="58"/>
      <c r="G7" s="8" t="s">
        <v>10</v>
      </c>
      <c r="H7" s="8" t="s">
        <v>28</v>
      </c>
      <c r="I7" s="7">
        <v>747.83999999999992</v>
      </c>
    </row>
    <row r="8" spans="1:9" x14ac:dyDescent="0.25">
      <c r="A8" s="5" t="s">
        <v>87</v>
      </c>
      <c r="B8" s="15" t="s">
        <v>88</v>
      </c>
      <c r="C8" s="24" t="s">
        <v>69</v>
      </c>
      <c r="D8" s="7">
        <v>1869.6</v>
      </c>
      <c r="E8" s="30">
        <v>10</v>
      </c>
      <c r="F8" s="11">
        <f t="shared" si="0"/>
        <v>186.95999999999998</v>
      </c>
      <c r="G8" s="8" t="s">
        <v>10</v>
      </c>
      <c r="H8" s="8" t="s">
        <v>28</v>
      </c>
      <c r="I8" s="7">
        <v>1830.2400000000002</v>
      </c>
    </row>
    <row r="9" spans="1:9" x14ac:dyDescent="0.25">
      <c r="A9" s="5" t="s">
        <v>91</v>
      </c>
      <c r="B9" s="15" t="s">
        <v>92</v>
      </c>
      <c r="C9" s="24" t="s">
        <v>69</v>
      </c>
      <c r="D9" s="7">
        <v>1166.04</v>
      </c>
      <c r="E9" s="30">
        <v>22</v>
      </c>
      <c r="F9" s="11">
        <f t="shared" si="0"/>
        <v>53.00181818181818</v>
      </c>
      <c r="G9" s="8" t="s">
        <v>10</v>
      </c>
      <c r="H9" s="8" t="s">
        <v>28</v>
      </c>
      <c r="I9" s="7">
        <v>466.416</v>
      </c>
    </row>
    <row r="10" spans="1:9" x14ac:dyDescent="0.25">
      <c r="A10" s="5" t="s">
        <v>93</v>
      </c>
      <c r="B10" s="15" t="s">
        <v>94</v>
      </c>
      <c r="C10" s="24" t="s">
        <v>69</v>
      </c>
      <c r="D10" s="7">
        <v>3124.2</v>
      </c>
      <c r="E10" s="30">
        <v>24</v>
      </c>
      <c r="F10" s="7">
        <f t="shared" si="0"/>
        <v>130.17499999999998</v>
      </c>
      <c r="G10" s="8" t="s">
        <v>10</v>
      </c>
      <c r="H10" s="8" t="s">
        <v>28</v>
      </c>
      <c r="I10" s="7">
        <v>1249.6799999999998</v>
      </c>
    </row>
    <row r="11" spans="1:9" x14ac:dyDescent="0.25">
      <c r="A11" s="5" t="s">
        <v>95</v>
      </c>
      <c r="B11" s="15" t="s">
        <v>96</v>
      </c>
      <c r="C11" s="24" t="s">
        <v>69</v>
      </c>
      <c r="D11" s="7">
        <v>28732.799999999999</v>
      </c>
      <c r="E11" s="30">
        <v>146</v>
      </c>
      <c r="F11" s="7">
        <f t="shared" si="0"/>
        <v>196.79999999999998</v>
      </c>
      <c r="G11" s="8" t="s">
        <v>10</v>
      </c>
      <c r="H11" s="8" t="s">
        <v>28</v>
      </c>
      <c r="I11" s="7">
        <v>11493.12</v>
      </c>
    </row>
    <row r="12" spans="1:9" x14ac:dyDescent="0.25">
      <c r="A12" s="5" t="s">
        <v>97</v>
      </c>
      <c r="B12" s="15" t="s">
        <v>98</v>
      </c>
      <c r="C12" s="24" t="s">
        <v>69</v>
      </c>
      <c r="D12" s="7">
        <v>317.33999999999997</v>
      </c>
      <c r="E12" s="30">
        <v>2</v>
      </c>
      <c r="F12" s="7">
        <f>D12/2</f>
        <v>158.66999999999999</v>
      </c>
      <c r="G12" s="8" t="s">
        <v>10</v>
      </c>
      <c r="H12" s="8" t="s">
        <v>98</v>
      </c>
      <c r="I12" s="7">
        <v>126.93599999999999</v>
      </c>
    </row>
    <row r="13" spans="1:9" ht="28.5" x14ac:dyDescent="0.25">
      <c r="A13" s="5" t="s">
        <v>99</v>
      </c>
      <c r="B13" s="15" t="s">
        <v>100</v>
      </c>
      <c r="C13" s="24" t="s">
        <v>69</v>
      </c>
      <c r="D13" s="7">
        <v>2932.32</v>
      </c>
      <c r="E13" s="30">
        <v>7</v>
      </c>
      <c r="F13" s="7">
        <f>D13/E13</f>
        <v>418.90285714285716</v>
      </c>
      <c r="G13" s="8" t="s">
        <v>10</v>
      </c>
      <c r="H13" s="8" t="s">
        <v>11</v>
      </c>
      <c r="I13" s="7">
        <v>1172.9280000000001</v>
      </c>
    </row>
    <row r="14" spans="1:9" s="33" customFormat="1" ht="28.5" x14ac:dyDescent="0.25">
      <c r="A14" s="5" t="s">
        <v>101</v>
      </c>
      <c r="B14" s="15" t="s">
        <v>102</v>
      </c>
      <c r="C14" s="25" t="s">
        <v>69</v>
      </c>
      <c r="D14" s="11">
        <v>8639.5199999999986</v>
      </c>
      <c r="E14" s="30">
        <v>32</v>
      </c>
      <c r="F14" s="11">
        <f>D14/E14</f>
        <v>269.98499999999996</v>
      </c>
      <c r="G14" s="9" t="s">
        <v>10</v>
      </c>
      <c r="H14" s="9" t="s">
        <v>11</v>
      </c>
      <c r="I14" s="7">
        <v>3455.8079999999995</v>
      </c>
    </row>
    <row r="15" spans="1:9" s="33" customFormat="1" x14ac:dyDescent="0.25">
      <c r="A15" s="5" t="s">
        <v>103</v>
      </c>
      <c r="B15" s="15" t="s">
        <v>104</v>
      </c>
      <c r="C15" s="25" t="s">
        <v>69</v>
      </c>
      <c r="D15" s="59">
        <f>8093.4+6819.12</f>
        <v>14912.52</v>
      </c>
      <c r="E15" s="60">
        <v>16</v>
      </c>
      <c r="F15" s="59">
        <f>D15/E15</f>
        <v>932.03250000000003</v>
      </c>
      <c r="G15" s="9" t="s">
        <v>10</v>
      </c>
      <c r="H15" s="9" t="s">
        <v>11</v>
      </c>
      <c r="I15" s="7">
        <v>3237.3599999999997</v>
      </c>
    </row>
    <row r="16" spans="1:9" s="33" customFormat="1" ht="28.5" x14ac:dyDescent="0.25">
      <c r="A16" s="5" t="s">
        <v>105</v>
      </c>
      <c r="B16" s="15" t="s">
        <v>106</v>
      </c>
      <c r="C16" s="25" t="s">
        <v>69</v>
      </c>
      <c r="D16" s="59"/>
      <c r="E16" s="60"/>
      <c r="F16" s="59"/>
      <c r="G16" s="9" t="s">
        <v>10</v>
      </c>
      <c r="H16" s="9" t="s">
        <v>11</v>
      </c>
      <c r="I16" s="7">
        <v>2727.6480000000001</v>
      </c>
    </row>
    <row r="17" spans="1:9" s="33" customFormat="1" ht="28.5" x14ac:dyDescent="0.25">
      <c r="A17" s="5" t="s">
        <v>107</v>
      </c>
      <c r="B17" s="15" t="s">
        <v>108</v>
      </c>
      <c r="C17" s="25" t="s">
        <v>69</v>
      </c>
      <c r="D17" s="11">
        <v>24511</v>
      </c>
      <c r="E17" s="30">
        <v>42</v>
      </c>
      <c r="F17" s="11">
        <f t="shared" ref="F17:F25" si="1">D17/E17</f>
        <v>583.59523809523807</v>
      </c>
      <c r="G17" s="9" t="s">
        <v>10</v>
      </c>
      <c r="H17" s="9" t="s">
        <v>11</v>
      </c>
      <c r="I17" s="7">
        <v>9804.4</v>
      </c>
    </row>
    <row r="18" spans="1:9" s="33" customFormat="1" ht="28.5" x14ac:dyDescent="0.25">
      <c r="A18" s="5" t="s">
        <v>109</v>
      </c>
      <c r="B18" s="15" t="s">
        <v>110</v>
      </c>
      <c r="C18" s="25" t="s">
        <v>69</v>
      </c>
      <c r="D18" s="11">
        <v>31740.15</v>
      </c>
      <c r="E18" s="30">
        <v>64</v>
      </c>
      <c r="F18" s="11">
        <f t="shared" si="1"/>
        <v>495.93984375000002</v>
      </c>
      <c r="G18" s="9" t="s">
        <v>10</v>
      </c>
      <c r="H18" s="9" t="s">
        <v>11</v>
      </c>
      <c r="I18" s="7">
        <v>12696.060000000001</v>
      </c>
    </row>
    <row r="19" spans="1:9" x14ac:dyDescent="0.25">
      <c r="A19" s="5" t="s">
        <v>117</v>
      </c>
      <c r="B19" s="15" t="s">
        <v>118</v>
      </c>
      <c r="C19" s="24" t="s">
        <v>69</v>
      </c>
      <c r="D19" s="7">
        <v>7542.36</v>
      </c>
      <c r="E19" s="30">
        <v>14</v>
      </c>
      <c r="F19" s="7">
        <f t="shared" si="1"/>
        <v>538.74</v>
      </c>
      <c r="G19" s="8" t="s">
        <v>10</v>
      </c>
      <c r="H19" s="8" t="s">
        <v>21</v>
      </c>
      <c r="I19" s="7">
        <v>3016.944</v>
      </c>
    </row>
    <row r="20" spans="1:9" ht="28.5" x14ac:dyDescent="0.25">
      <c r="A20" s="5" t="s">
        <v>119</v>
      </c>
      <c r="B20" s="15" t="s">
        <v>120</v>
      </c>
      <c r="C20" s="24" t="s">
        <v>69</v>
      </c>
      <c r="D20" s="7">
        <v>2927.4</v>
      </c>
      <c r="E20" s="30">
        <v>3</v>
      </c>
      <c r="F20" s="7">
        <f t="shared" si="1"/>
        <v>975.80000000000007</v>
      </c>
      <c r="G20" s="8" t="s">
        <v>10</v>
      </c>
      <c r="H20" s="8" t="s">
        <v>21</v>
      </c>
      <c r="I20" s="7">
        <v>1170.96</v>
      </c>
    </row>
    <row r="21" spans="1:9" ht="28.5" x14ac:dyDescent="0.25">
      <c r="A21" s="5" t="s">
        <v>121</v>
      </c>
      <c r="B21" s="15" t="s">
        <v>122</v>
      </c>
      <c r="C21" s="24" t="s">
        <v>69</v>
      </c>
      <c r="D21" s="7">
        <v>4703.5200000000004</v>
      </c>
      <c r="E21" s="30">
        <v>15</v>
      </c>
      <c r="F21" s="7">
        <f t="shared" si="1"/>
        <v>313.56800000000004</v>
      </c>
      <c r="G21" s="8" t="s">
        <v>10</v>
      </c>
      <c r="H21" s="8" t="s">
        <v>21</v>
      </c>
      <c r="I21" s="7">
        <v>1881.4080000000001</v>
      </c>
    </row>
    <row r="22" spans="1:9" ht="28.5" x14ac:dyDescent="0.25">
      <c r="A22" s="5" t="s">
        <v>138</v>
      </c>
      <c r="B22" s="15" t="s">
        <v>139</v>
      </c>
      <c r="C22" s="24" t="s">
        <v>69</v>
      </c>
      <c r="D22" s="7">
        <v>14976.48</v>
      </c>
      <c r="E22" s="30">
        <v>18</v>
      </c>
      <c r="F22" s="7">
        <f t="shared" si="1"/>
        <v>832.02666666666664</v>
      </c>
      <c r="G22" s="8" t="s">
        <v>10</v>
      </c>
      <c r="H22" s="8" t="s">
        <v>125</v>
      </c>
      <c r="I22" s="7">
        <v>5990.5919999999996</v>
      </c>
    </row>
    <row r="23" spans="1:9" x14ac:dyDescent="0.25">
      <c r="A23" s="5" t="s">
        <v>140</v>
      </c>
      <c r="B23" s="15" t="s">
        <v>141</v>
      </c>
      <c r="C23" s="24" t="s">
        <v>142</v>
      </c>
      <c r="D23" s="7">
        <v>1013.52</v>
      </c>
      <c r="E23" s="30">
        <v>10</v>
      </c>
      <c r="F23" s="7">
        <f t="shared" si="1"/>
        <v>101.352</v>
      </c>
      <c r="G23" s="9" t="s">
        <v>10</v>
      </c>
      <c r="H23" s="9" t="s">
        <v>21</v>
      </c>
      <c r="I23" s="11">
        <v>304.05600000000004</v>
      </c>
    </row>
    <row r="24" spans="1:9" x14ac:dyDescent="0.25">
      <c r="A24" s="5"/>
      <c r="B24" s="20" t="s">
        <v>154</v>
      </c>
      <c r="C24" s="27">
        <v>43335</v>
      </c>
      <c r="D24" s="7">
        <v>1168.01</v>
      </c>
      <c r="E24" s="31">
        <v>4</v>
      </c>
      <c r="F24" s="7">
        <f t="shared" si="1"/>
        <v>292.0025</v>
      </c>
      <c r="G24" s="9" t="s">
        <v>10</v>
      </c>
      <c r="H24" s="8" t="s">
        <v>28</v>
      </c>
      <c r="I24" s="7">
        <v>116.801</v>
      </c>
    </row>
    <row r="25" spans="1:9" x14ac:dyDescent="0.25">
      <c r="A25" s="5"/>
      <c r="B25" s="20" t="s">
        <v>155</v>
      </c>
      <c r="C25" s="27">
        <v>43405</v>
      </c>
      <c r="D25" s="23">
        <v>800</v>
      </c>
      <c r="E25" s="32">
        <v>4</v>
      </c>
      <c r="F25" s="7">
        <f t="shared" si="1"/>
        <v>200</v>
      </c>
      <c r="G25" s="9" t="s">
        <v>10</v>
      </c>
      <c r="H25" s="9" t="s">
        <v>11</v>
      </c>
      <c r="I25" s="11">
        <v>80</v>
      </c>
    </row>
    <row r="26" spans="1:9" s="17" customFormat="1" x14ac:dyDescent="0.25">
      <c r="D26" s="19">
        <f>SUM(D2:D25)</f>
        <v>234046.43</v>
      </c>
      <c r="E26" s="19">
        <f t="shared" ref="E26:F26" si="2">SUM(E2:E25)</f>
        <v>649</v>
      </c>
      <c r="F26" s="19">
        <f t="shared" si="2"/>
        <v>9491.4728031469276</v>
      </c>
      <c r="G26" s="19">
        <f t="shared" ref="G26" si="3">SUM(G2:G25)</f>
        <v>0</v>
      </c>
      <c r="H26" s="19">
        <f t="shared" ref="H26" si="4">SUM(H2:H25)</f>
        <v>0</v>
      </c>
      <c r="I26" s="19">
        <f t="shared" ref="I26" si="5">SUM(I2:I25)</f>
        <v>92926.81700000001</v>
      </c>
    </row>
  </sheetData>
  <mergeCells count="5">
    <mergeCell ref="E6:E7"/>
    <mergeCell ref="F6:F7"/>
    <mergeCell ref="D15:D16"/>
    <mergeCell ref="E15:E16"/>
    <mergeCell ref="F15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ICT FAR</vt:lpstr>
      <vt:lpstr>ICT Under €1k - adjustment</vt:lpstr>
      <vt:lpstr>ICT Summary</vt:lpstr>
      <vt:lpstr>F&amp;F FAR</vt:lpstr>
      <vt:lpstr>F&amp;F Adjustment summary</vt:lpstr>
      <vt:lpstr>F&amp;F Assets &lt;€1k adj</vt:lpstr>
      <vt:lpstr>F&amp;F Assets Ungrouped adj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Mitchell McIntyre (OCAG)</cp:lastModifiedBy>
  <dcterms:created xsi:type="dcterms:W3CDTF">2020-02-03T14:16:53Z</dcterms:created>
  <dcterms:modified xsi:type="dcterms:W3CDTF">2023-12-14T13:30:04Z</dcterms:modified>
</cp:coreProperties>
</file>